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072" tabRatio="519" firstSheet="0" activeTab="0"/>
  </bookViews>
  <sheets>
    <sheet name="Oversikt" sheetId="1" r:id="rId1"/>
    <sheet name="0X11 Dekanat" sheetId="2" r:id="rId2"/>
    <sheet name="0X12 Utviklingsprosjekt" sheetId="3" r:id="rId3"/>
    <sheet name="0X13 FoU" sheetId="4" r:id="rId4"/>
    <sheet name="0X14 Form" sheetId="5" r:id="rId5"/>
    <sheet name="0X15 Int og Nett" sheetId="6" r:id="rId6"/>
    <sheet name="0X19 Fastlønn" sheetId="7" r:id="rId7"/>
    <sheet name="0X21 Stp. 1" sheetId="8" r:id="rId8"/>
    <sheet name="0X22 Stp. 2" sheetId="9" r:id="rId9"/>
    <sheet name="0X23 Stp. 3" sheetId="10" r:id="rId10"/>
    <sheet name="0X24 Stp. 4" sheetId="11" r:id="rId11"/>
    <sheet name="0X25 Stp. 5" sheetId="12" r:id="rId12"/>
    <sheet name="0X26 Stp. 6" sheetId="13" r:id="rId13"/>
    <sheet name="0X27 Stp. 7" sheetId="14" r:id="rId14"/>
    <sheet name="0X28 Stp. 8" sheetId="15" r:id="rId15"/>
    <sheet name="0X29 Stp. 9" sheetId="16" r:id="rId16"/>
    <sheet name="0X30 Stp. 10" sheetId="17" r:id="rId17"/>
    <sheet name="0X31 Stp. 11" sheetId="18" r:id="rId18"/>
    <sheet name="0X32 Stp. 12" sheetId="19" r:id="rId19"/>
    <sheet name="0X33 Stp. 13" sheetId="20" r:id="rId20"/>
    <sheet name="0X34 Stp. 14" sheetId="21" r:id="rId21"/>
    <sheet name="LTR-mai 2012" sheetId="22" r:id="rId22"/>
  </sheets>
  <definedNames>
    <definedName name="_xlnm.Print_Area" localSheetId="1">'0X11 Dekanat'!$A$1:$M$40</definedName>
    <definedName name="_xlnm.Print_Area" localSheetId="2">'0X12 Utviklingsprosjekt'!$A$1:$M$40</definedName>
    <definedName name="_xlnm.Print_Area" localSheetId="3">'0X13 FoU'!$A$1:$M$40</definedName>
    <definedName name="_xlnm.Print_Area" localSheetId="4">'0X14 Form'!$A$1:$M$33</definedName>
    <definedName name="_xlnm.Print_Area" localSheetId="5">'0X15 Int og Nett'!$A$1:$M$37</definedName>
    <definedName name="_xlnm.Print_Area" localSheetId="6">'0X19 Fastlønn'!$A$1:$M$68</definedName>
    <definedName name="_xlnm.Print_Area" localSheetId="7">'0X21 Stp. 1'!$A$1:$W$67</definedName>
    <definedName name="_xlnm.Print_Area" localSheetId="8">'0X22 Stp. 2'!$A$1:$L$66</definedName>
    <definedName name="_xlnm.Print_Area" localSheetId="9">'0X23 Stp. 3'!$A$1:$L$66</definedName>
    <definedName name="_xlnm.Print_Area" localSheetId="10">'0X24 Stp. 4'!$A$1:$L$65</definedName>
    <definedName name="_xlnm.Print_Area" localSheetId="11">'0X25 Stp. 5'!$A$1:$L$65</definedName>
    <definedName name="_xlnm.Print_Area" localSheetId="12">'0X26 Stp. 6'!$A$1:$L$65</definedName>
    <definedName name="_xlnm.Print_Area" localSheetId="13">'0X27 Stp. 7'!$A$1:$L$65</definedName>
    <definedName name="_xlnm.Print_Area" localSheetId="14">'0X28 Stp. 8'!$A$1:$L$65</definedName>
  </definedNames>
  <calcPr fullCalcOnLoad="1"/>
</workbook>
</file>

<file path=xl/comments10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1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2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3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4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5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6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7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8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19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2.xml><?xml version="1.0" encoding="utf-8"?>
<comments xmlns="http://schemas.openxmlformats.org/spreadsheetml/2006/main">
  <authors>
    <author>Geir Rogstad</author>
  </authors>
  <commentList>
    <comment ref="B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K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Bruttobeløp - Inkl sosiale kostnader.
</t>
        </r>
      </text>
    </comment>
  </commentList>
</comments>
</file>

<file path=xl/comments20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21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3.xml><?xml version="1.0" encoding="utf-8"?>
<comments xmlns="http://schemas.openxmlformats.org/spreadsheetml/2006/main">
  <authors>
    <author>Geir Rogstad</author>
  </authors>
  <commentList>
    <comment ref="B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K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Bruttobeløp - Inkl sosiale kostnader.
</t>
        </r>
      </text>
    </comment>
  </commentList>
</comments>
</file>

<file path=xl/comments4.xml><?xml version="1.0" encoding="utf-8"?>
<comments xmlns="http://schemas.openxmlformats.org/spreadsheetml/2006/main">
  <authors>
    <author>Geir Rogstad</author>
  </authors>
  <commentList>
    <comment ref="B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K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Bruttobeløp - Inkl sosiale kostnader.
</t>
        </r>
      </text>
    </comment>
  </commentList>
</comments>
</file>

<file path=xl/comments5.xml><?xml version="1.0" encoding="utf-8"?>
<comments xmlns="http://schemas.openxmlformats.org/spreadsheetml/2006/main">
  <authors>
    <author>Geir Rogstad</author>
  </authors>
  <commentList>
    <comment ref="B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K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Bruttobeløp - Inkl sosiale kostnader.
</t>
        </r>
      </text>
    </comment>
  </commentList>
</comments>
</file>

<file path=xl/comments6.xml><?xml version="1.0" encoding="utf-8"?>
<comments xmlns="http://schemas.openxmlformats.org/spreadsheetml/2006/main">
  <authors>
    <author>Geir Rogstad</author>
  </authors>
  <commentList>
    <comment ref="B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K7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Bruttobeløp - Inkl sosiale kostnader.
</t>
        </r>
      </text>
    </comment>
  </commentList>
</comments>
</file>

<file path=xl/comments8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comments9.xml><?xml version="1.0" encoding="utf-8"?>
<comments xmlns="http://schemas.openxmlformats.org/spreadsheetml/2006/main">
  <authors>
    <author>Geir Rogstad</author>
  </authors>
  <commentList>
    <comment ref="A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Eller evt. annen aktivitetsbasert struktur, f.eks årskull, klasse etc </t>
        </r>
      </text>
    </comment>
    <comment ref="C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Kort tekstbeskrivelse/navn på aktivitet/prosjekt etc</t>
        </r>
      </text>
    </comment>
    <comment ref="P13" authorId="0">
      <text>
        <r>
          <rPr>
            <b/>
            <sz val="8"/>
            <rFont val="Tahoma"/>
            <family val="0"/>
          </rPr>
          <t>Geir Rogstad:</t>
        </r>
        <r>
          <rPr>
            <sz val="8"/>
            <rFont val="Tahoma"/>
            <family val="0"/>
          </rPr>
          <t xml:space="preserve">
Overtid, timelærere etc.)
Nettobeløp</t>
        </r>
      </text>
    </comment>
  </commentList>
</comments>
</file>

<file path=xl/sharedStrings.xml><?xml version="1.0" encoding="utf-8"?>
<sst xmlns="http://schemas.openxmlformats.org/spreadsheetml/2006/main" count="640" uniqueCount="131">
  <si>
    <t>Sum</t>
  </si>
  <si>
    <t>Mndr.</t>
  </si>
  <si>
    <t>Ltr.</t>
  </si>
  <si>
    <t>Lønn</t>
  </si>
  <si>
    <t>A</t>
  </si>
  <si>
    <t>B</t>
  </si>
  <si>
    <t>Lønnstrinn-tabell</t>
  </si>
  <si>
    <t>Lønnstrinn</t>
  </si>
  <si>
    <t>Stilling</t>
  </si>
  <si>
    <t>Still.</t>
  </si>
  <si>
    <t>andel</t>
  </si>
  <si>
    <t xml:space="preserve"> inkl. OU</t>
  </si>
  <si>
    <t>Navn/beskrivelse</t>
  </si>
  <si>
    <t>Tast inn beløp:</t>
  </si>
  <si>
    <t>Feriep.gr.lag</t>
  </si>
  <si>
    <t>Gruppelivs-forsikring (526x)</t>
  </si>
  <si>
    <t>Avsatt pensjons-innsk. Arb.g.andel (542x)</t>
  </si>
  <si>
    <t>Avsatt feriep. (519x)</t>
  </si>
  <si>
    <t>Avsatt arb.g.avgift (541x)</t>
  </si>
  <si>
    <t>Hjelpetabell:</t>
  </si>
  <si>
    <t>Sum lønns-kostnader</t>
  </si>
  <si>
    <t xml:space="preserve">Sum </t>
  </si>
  <si>
    <t>Gaver, fri avis, fri telefon</t>
  </si>
  <si>
    <t>Ansatte fom. fylte 62 år:</t>
  </si>
  <si>
    <t>Tabell A*</t>
  </si>
  <si>
    <t xml:space="preserve"> </t>
  </si>
  <si>
    <t>Lønnsrefusjoner:</t>
  </si>
  <si>
    <t>Øvrige personalkostnader:</t>
  </si>
  <si>
    <t xml:space="preserve">   </t>
  </si>
  <si>
    <t>FoU</t>
  </si>
  <si>
    <t>Beskrivelse</t>
  </si>
  <si>
    <t>KUNSTHØGSKOLEN I OSLO</t>
  </si>
  <si>
    <t xml:space="preserve">Fakultet for </t>
  </si>
  <si>
    <t>Totalsum fastlønn, refusjoner og øvrige personalkostnader (kroner)</t>
  </si>
  <si>
    <t>Studieprogram 1</t>
  </si>
  <si>
    <t>Planlagt antall studenter (Tot. gj.nitt. Vår/høst):</t>
  </si>
  <si>
    <t>Planlagt antall kandidater  (Sum Vår/høst):</t>
  </si>
  <si>
    <t>Variable lønnskost.
 (i hele kr)</t>
  </si>
  <si>
    <t>Sum variable lønnskost.</t>
  </si>
  <si>
    <t>Andre variable kostnader (varer&amp;tj.)</t>
  </si>
  <si>
    <t xml:space="preserve">Sum variable kostnader </t>
  </si>
  <si>
    <t>A+B</t>
  </si>
  <si>
    <t>Varer+tjen</t>
  </si>
  <si>
    <t>Sum fakultet</t>
  </si>
  <si>
    <t>Formidling</t>
  </si>
  <si>
    <t>Fast lønn: Fast ansatte, åremålstilsatte og vikariater</t>
  </si>
  <si>
    <t>Internasjonalisering og nettverk</t>
  </si>
  <si>
    <t>Studieprogram 2</t>
  </si>
  <si>
    <t>Studieprogram 3</t>
  </si>
  <si>
    <t>Studieprogram 4</t>
  </si>
  <si>
    <t>Studieprogram 5</t>
  </si>
  <si>
    <t>Studieprogram 6</t>
  </si>
  <si>
    <t>Studieprogram 7</t>
  </si>
  <si>
    <t>Studieprogram 8</t>
  </si>
  <si>
    <t>Aktivitet -           prosjektnr el.:</t>
  </si>
  <si>
    <t>Fastlønn ufordelt</t>
  </si>
  <si>
    <t>Time
ressurs</t>
  </si>
  <si>
    <t>Total timeressurs</t>
  </si>
  <si>
    <t>Gns timelønn</t>
  </si>
  <si>
    <t>Budenhet</t>
  </si>
  <si>
    <t>Dekanat og ledelse</t>
  </si>
  <si>
    <t>Budenhet navn</t>
  </si>
  <si>
    <t>0X11</t>
  </si>
  <si>
    <t>0X12</t>
  </si>
  <si>
    <t>0X13</t>
  </si>
  <si>
    <t>0X14</t>
  </si>
  <si>
    <t>0X19</t>
  </si>
  <si>
    <t>0X21</t>
  </si>
  <si>
    <t>0X22</t>
  </si>
  <si>
    <t>0X23</t>
  </si>
  <si>
    <t>0X24</t>
  </si>
  <si>
    <t>0X25</t>
  </si>
  <si>
    <t>0X26</t>
  </si>
  <si>
    <t>0X27</t>
  </si>
  <si>
    <t>0X28</t>
  </si>
  <si>
    <t>Planlagt antall opptak (Sum Vår/høst):</t>
  </si>
  <si>
    <t>Opptak</t>
  </si>
  <si>
    <t>Vekt.</t>
  </si>
  <si>
    <t>Underv. 
timer</t>
  </si>
  <si>
    <t>netto</t>
  </si>
  <si>
    <t>brutto</t>
  </si>
  <si>
    <t xml:space="preserve">Variabel lønn
</t>
  </si>
  <si>
    <t>Fastlønn</t>
  </si>
  <si>
    <t>Var. lønn</t>
  </si>
  <si>
    <t>Kronefordeling</t>
  </si>
  <si>
    <t>Ressursfordeling</t>
  </si>
  <si>
    <t>Total</t>
  </si>
  <si>
    <t>0X29</t>
  </si>
  <si>
    <t>Studieprogram 9</t>
  </si>
  <si>
    <t>0X30</t>
  </si>
  <si>
    <t>Studieprogram 10</t>
  </si>
  <si>
    <t>Stud</t>
  </si>
  <si>
    <t>Kand</t>
  </si>
  <si>
    <t>Produksjon</t>
  </si>
  <si>
    <t>0X15</t>
  </si>
  <si>
    <t>Utviklingsprosjekt</t>
  </si>
  <si>
    <t>Varer/tjen</t>
  </si>
  <si>
    <t>NN eksempel</t>
  </si>
  <si>
    <t>Eksterne timer</t>
  </si>
  <si>
    <t>Interne timer</t>
  </si>
  <si>
    <t>Lærer</t>
  </si>
  <si>
    <t>Gjest</t>
  </si>
  <si>
    <t>Total interne timer</t>
  </si>
  <si>
    <t>Total ekst. timer</t>
  </si>
  <si>
    <t xml:space="preserve">Time-
lønn 
</t>
  </si>
  <si>
    <t>Periode</t>
  </si>
  <si>
    <t>0X31</t>
  </si>
  <si>
    <t>0X32</t>
  </si>
  <si>
    <t>0X33</t>
  </si>
  <si>
    <t>0X34</t>
  </si>
  <si>
    <t>Prosjektnr</t>
  </si>
  <si>
    <t>Måltall fra KD:</t>
  </si>
  <si>
    <t>Studieprogram 11</t>
  </si>
  <si>
    <t>Studieprogram 12</t>
  </si>
  <si>
    <t>Studieprogram 13</t>
  </si>
  <si>
    <t>Studieprogram 14</t>
  </si>
  <si>
    <t>Prosjektnr el.:</t>
  </si>
  <si>
    <t xml:space="preserve">NB! Kun de gule feltene fylles ut. </t>
  </si>
  <si>
    <t>Internsajonalisering og nettverk</t>
  </si>
  <si>
    <t>interne t</t>
  </si>
  <si>
    <t>fastlønndel</t>
  </si>
  <si>
    <t>FoU%</t>
  </si>
  <si>
    <t>FoUtimer</t>
  </si>
  <si>
    <t>Tabell B</t>
  </si>
  <si>
    <t>Ansatte fom. fylte 60 år (ekstra ferieuke):</t>
  </si>
  <si>
    <t>Avsatt feriep. (5081)</t>
  </si>
  <si>
    <t>Variable lønnskost./netto
 (i hele kr)</t>
  </si>
  <si>
    <t>Plan 2013</t>
  </si>
  <si>
    <t>1-18</t>
  </si>
  <si>
    <t>Tabell A pr. mai 2012, tabell B pr. mai 2012</t>
  </si>
  <si>
    <t>*)Bruttolønn eksklusiv avgift på kr 300,- pr år til OU-midler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</si>
</sst>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\ ##0"/>
    <numFmt numFmtId="173" formatCode="#\ ###\ ##0"/>
    <numFmt numFmtId="174" formatCode="0.0\ %"/>
    <numFmt numFmtId="175" formatCode="0.000\ %"/>
    <numFmt numFmtId="176" formatCode="[$-414]d\.\ mmmm\ yyyy"/>
    <numFmt numFmtId="177" formatCode="#,##0,&quot; t&quot;"/>
    <numFmt numFmtId="178" formatCode="#\ ##0,&quot; kr&quot;"/>
    <numFmt numFmtId="179" formatCode="000"/>
    <numFmt numFmtId="180" formatCode="0,000"/>
    <numFmt numFmtId="181" formatCode="0,000.00"/>
    <numFmt numFmtId="182" formatCode="000.00"/>
    <numFmt numFmtId="183" formatCode="00.00"/>
  </numFmts>
  <fonts count="5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MS Sans Serif"/>
      <family val="0"/>
    </font>
    <font>
      <b/>
      <sz val="16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u val="single"/>
      <sz val="14"/>
      <name val="Times New Roman"/>
      <family val="0"/>
    </font>
    <font>
      <b/>
      <u val="single"/>
      <sz val="10"/>
      <name val="Times New Roman"/>
      <family val="0"/>
    </font>
    <font>
      <sz val="10"/>
      <name val="Helv"/>
      <family val="0"/>
    </font>
    <font>
      <sz val="10"/>
      <name val="BERNHARD"/>
      <family val="0"/>
    </font>
    <font>
      <sz val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9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medium"/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ck"/>
      <top style="double"/>
      <bottom style="medium"/>
    </border>
    <border>
      <left style="thin"/>
      <right style="double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20" borderId="1" applyNumberFormat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40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38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73" fontId="6" fillId="0" borderId="10" xfId="53" applyNumberFormat="1" applyFont="1" applyFill="1" applyBorder="1">
      <alignment/>
      <protection/>
    </xf>
    <xf numFmtId="3" fontId="9" fillId="0" borderId="0" xfId="54" applyNumberFormat="1" applyFont="1">
      <alignment/>
      <protection/>
    </xf>
    <xf numFmtId="3" fontId="6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4" fillId="0" borderId="0" xfId="54">
      <alignment/>
      <protection/>
    </xf>
    <xf numFmtId="3" fontId="10" fillId="0" borderId="0" xfId="54" applyNumberFormat="1" applyFont="1">
      <alignment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3" fontId="6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6" fillId="0" borderId="0" xfId="53" applyFont="1" applyFill="1" applyBorder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>
      <alignment/>
      <protection/>
    </xf>
    <xf numFmtId="0" fontId="7" fillId="0" borderId="14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3" fontId="6" fillId="0" borderId="0" xfId="53" applyNumberFormat="1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33" borderId="0" xfId="53" applyFont="1" applyFill="1">
      <alignment/>
      <protection/>
    </xf>
    <xf numFmtId="0" fontId="6" fillId="33" borderId="0" xfId="52" applyFont="1" applyFill="1">
      <alignment/>
      <protection/>
    </xf>
    <xf numFmtId="0" fontId="7" fillId="0" borderId="15" xfId="53" applyFont="1" applyFill="1" applyBorder="1" applyAlignment="1">
      <alignment horizontal="left"/>
      <protection/>
    </xf>
    <xf numFmtId="0" fontId="1" fillId="33" borderId="0" xfId="53" applyFont="1" applyFill="1" applyProtection="1">
      <alignment/>
      <protection locked="0"/>
    </xf>
    <xf numFmtId="0" fontId="6" fillId="34" borderId="16" xfId="53" applyFont="1" applyFill="1" applyBorder="1" applyProtection="1">
      <alignment/>
      <protection locked="0"/>
    </xf>
    <xf numFmtId="0" fontId="6" fillId="34" borderId="10" xfId="53" applyFont="1" applyFill="1" applyBorder="1" applyProtection="1">
      <alignment/>
      <protection locked="0"/>
    </xf>
    <xf numFmtId="9" fontId="6" fillId="34" borderId="10" xfId="53" applyNumberFormat="1" applyFont="1" applyFill="1" applyBorder="1" applyProtection="1">
      <alignment/>
      <protection locked="0"/>
    </xf>
    <xf numFmtId="3" fontId="6" fillId="34" borderId="10" xfId="53" applyNumberFormat="1" applyFont="1" applyFill="1" applyBorder="1" applyProtection="1">
      <alignment/>
      <protection locked="0"/>
    </xf>
    <xf numFmtId="0" fontId="8" fillId="0" borderId="0" xfId="53" applyFont="1" applyFill="1">
      <alignment/>
      <protection/>
    </xf>
    <xf numFmtId="0" fontId="6" fillId="34" borderId="17" xfId="53" applyFont="1" applyFill="1" applyBorder="1" applyProtection="1">
      <alignment/>
      <protection locked="0"/>
    </xf>
    <xf numFmtId="0" fontId="4" fillId="34" borderId="10" xfId="53" applyFont="1" applyFill="1" applyBorder="1" applyProtection="1">
      <alignment/>
      <protection locked="0"/>
    </xf>
    <xf numFmtId="0" fontId="6" fillId="33" borderId="0" xfId="53" applyFont="1" applyFill="1" applyBorder="1">
      <alignment/>
      <protection/>
    </xf>
    <xf numFmtId="0" fontId="6" fillId="34" borderId="18" xfId="53" applyFont="1" applyFill="1" applyBorder="1" applyProtection="1">
      <alignment/>
      <protection locked="0"/>
    </xf>
    <xf numFmtId="3" fontId="6" fillId="34" borderId="18" xfId="53" applyNumberFormat="1" applyFont="1" applyFill="1" applyBorder="1" applyProtection="1">
      <alignment/>
      <protection locked="0"/>
    </xf>
    <xf numFmtId="173" fontId="6" fillId="0" borderId="18" xfId="53" applyNumberFormat="1" applyFont="1" applyFill="1" applyBorder="1">
      <alignment/>
      <protection/>
    </xf>
    <xf numFmtId="173" fontId="6" fillId="0" borderId="19" xfId="53" applyNumberFormat="1" applyFont="1" applyFill="1" applyBorder="1">
      <alignment/>
      <protection/>
    </xf>
    <xf numFmtId="173" fontId="6" fillId="0" borderId="20" xfId="53" applyNumberFormat="1" applyFont="1" applyFill="1" applyBorder="1">
      <alignment/>
      <protection/>
    </xf>
    <xf numFmtId="0" fontId="6" fillId="34" borderId="21" xfId="53" applyFont="1" applyFill="1" applyBorder="1" applyProtection="1">
      <alignment/>
      <protection locked="0"/>
    </xf>
    <xf numFmtId="0" fontId="0" fillId="0" borderId="0" xfId="0" applyBorder="1" applyAlignment="1">
      <alignment/>
    </xf>
    <xf numFmtId="0" fontId="6" fillId="34" borderId="22" xfId="53" applyFont="1" applyFill="1" applyBorder="1" applyProtection="1">
      <alignment/>
      <protection locked="0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9" fontId="6" fillId="34" borderId="20" xfId="53" applyNumberFormat="1" applyFont="1" applyFill="1" applyBorder="1" applyProtection="1">
      <alignment/>
      <protection locked="0"/>
    </xf>
    <xf numFmtId="0" fontId="6" fillId="0" borderId="16" xfId="53" applyFont="1" applyFill="1" applyBorder="1" applyProtection="1">
      <alignment/>
      <protection locked="0"/>
    </xf>
    <xf numFmtId="0" fontId="1" fillId="0" borderId="0" xfId="0" applyFont="1" applyAlignment="1">
      <alignment/>
    </xf>
    <xf numFmtId="0" fontId="1" fillId="0" borderId="0" xfId="53" applyFont="1" applyFill="1" applyBorder="1" applyAlignment="1">
      <alignment horizontal="left"/>
      <protection/>
    </xf>
    <xf numFmtId="0" fontId="4" fillId="34" borderId="25" xfId="0" applyNumberFormat="1" applyFont="1" applyFill="1" applyBorder="1" applyAlignment="1" applyProtection="1">
      <alignment/>
      <protection locked="0"/>
    </xf>
    <xf numFmtId="173" fontId="6" fillId="33" borderId="0" xfId="53" applyNumberFormat="1" applyFont="1" applyFill="1" applyBorder="1">
      <alignment/>
      <protection/>
    </xf>
    <xf numFmtId="173" fontId="6" fillId="0" borderId="0" xfId="53" applyNumberFormat="1" applyFont="1" applyFill="1" applyBorder="1">
      <alignment/>
      <protection/>
    </xf>
    <xf numFmtId="0" fontId="7" fillId="0" borderId="26" xfId="53" applyFont="1" applyFill="1" applyBorder="1" applyAlignment="1">
      <alignment wrapText="1"/>
      <protection/>
    </xf>
    <xf numFmtId="0" fontId="7" fillId="0" borderId="27" xfId="53" applyFont="1" applyFill="1" applyBorder="1">
      <alignment/>
      <protection/>
    </xf>
    <xf numFmtId="173" fontId="6" fillId="33" borderId="25" xfId="53" applyNumberFormat="1" applyFont="1" applyFill="1" applyBorder="1">
      <alignment/>
      <protection/>
    </xf>
    <xf numFmtId="173" fontId="6" fillId="33" borderId="20" xfId="53" applyNumberFormat="1" applyFont="1" applyFill="1" applyBorder="1">
      <alignment/>
      <protection/>
    </xf>
    <xf numFmtId="0" fontId="7" fillId="0" borderId="28" xfId="53" applyFont="1" applyFill="1" applyBorder="1" applyAlignment="1">
      <alignment wrapText="1"/>
      <protection/>
    </xf>
    <xf numFmtId="173" fontId="6" fillId="33" borderId="24" xfId="53" applyNumberFormat="1" applyFont="1" applyFill="1" applyBorder="1">
      <alignment/>
      <protection/>
    </xf>
    <xf numFmtId="0" fontId="7" fillId="0" borderId="0" xfId="53" applyFont="1" applyFill="1" applyBorder="1" applyAlignment="1">
      <alignment horizontal="centerContinuous"/>
      <protection/>
    </xf>
    <xf numFmtId="0" fontId="7" fillId="0" borderId="29" xfId="53" applyFont="1" applyFill="1" applyBorder="1" applyAlignment="1">
      <alignment horizontal="center"/>
      <protection/>
    </xf>
    <xf numFmtId="0" fontId="6" fillId="0" borderId="30" xfId="53" applyFont="1" applyFill="1" applyBorder="1" applyProtection="1">
      <alignment/>
      <protection locked="0"/>
    </xf>
    <xf numFmtId="0" fontId="6" fillId="34" borderId="31" xfId="53" applyFont="1" applyFill="1" applyBorder="1" applyProtection="1">
      <alignment/>
      <protection locked="0"/>
    </xf>
    <xf numFmtId="173" fontId="6" fillId="33" borderId="31" xfId="53" applyNumberFormat="1" applyFont="1" applyFill="1" applyBorder="1">
      <alignment/>
      <protection/>
    </xf>
    <xf numFmtId="173" fontId="6" fillId="33" borderId="32" xfId="53" applyNumberFormat="1" applyFont="1" applyFill="1" applyBorder="1">
      <alignment/>
      <protection/>
    </xf>
    <xf numFmtId="0" fontId="7" fillId="0" borderId="33" xfId="53" applyFont="1" applyFill="1" applyBorder="1">
      <alignment/>
      <protection/>
    </xf>
    <xf numFmtId="0" fontId="1" fillId="0" borderId="0" xfId="53" applyFont="1" applyFill="1" applyBorder="1" applyAlignment="1">
      <alignment horizontal="left" wrapText="1"/>
      <protection/>
    </xf>
    <xf numFmtId="0" fontId="7" fillId="0" borderId="34" xfId="53" applyFont="1" applyFill="1" applyBorder="1" applyAlignment="1">
      <alignment horizontal="centerContinuous"/>
      <protection/>
    </xf>
    <xf numFmtId="173" fontId="6" fillId="0" borderId="35" xfId="53" applyNumberFormat="1" applyFont="1" applyFill="1" applyBorder="1">
      <alignment/>
      <protection/>
    </xf>
    <xf numFmtId="173" fontId="6" fillId="0" borderId="25" xfId="53" applyNumberFormat="1" applyFont="1" applyFill="1" applyBorder="1">
      <alignment/>
      <protection/>
    </xf>
    <xf numFmtId="173" fontId="6" fillId="0" borderId="25" xfId="52" applyNumberFormat="1" applyFont="1" applyFill="1" applyBorder="1">
      <alignment/>
      <protection/>
    </xf>
    <xf numFmtId="173" fontId="6" fillId="0" borderId="36" xfId="53" applyNumberFormat="1" applyFont="1" applyFill="1" applyBorder="1">
      <alignment/>
      <protection/>
    </xf>
    <xf numFmtId="1" fontId="6" fillId="34" borderId="10" xfId="53" applyNumberFormat="1" applyFont="1" applyFill="1" applyBorder="1" applyProtection="1">
      <alignment/>
      <protection locked="0"/>
    </xf>
    <xf numFmtId="1" fontId="6" fillId="34" borderId="18" xfId="53" applyNumberFormat="1" applyFont="1" applyFill="1" applyBorder="1" applyProtection="1">
      <alignment/>
      <protection locked="0"/>
    </xf>
    <xf numFmtId="173" fontId="6" fillId="33" borderId="10" xfId="53" applyNumberFormat="1" applyFont="1" applyFill="1" applyBorder="1">
      <alignment/>
      <protection/>
    </xf>
    <xf numFmtId="0" fontId="0" fillId="0" borderId="37" xfId="0" applyBorder="1" applyAlignment="1">
      <alignment/>
    </xf>
    <xf numFmtId="173" fontId="6" fillId="33" borderId="38" xfId="53" applyNumberFormat="1" applyFont="1" applyFill="1" applyBorder="1">
      <alignment/>
      <protection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4" fontId="7" fillId="0" borderId="39" xfId="61" applyNumberFormat="1" applyFont="1" applyFill="1" applyBorder="1" applyAlignment="1">
      <alignment horizontal="center"/>
    </xf>
    <xf numFmtId="174" fontId="7" fillId="0" borderId="27" xfId="61" applyNumberFormat="1" applyFont="1" applyFill="1" applyBorder="1" applyAlignment="1">
      <alignment horizontal="center"/>
    </xf>
    <xf numFmtId="0" fontId="7" fillId="0" borderId="39" xfId="53" applyFont="1" applyFill="1" applyBorder="1" applyAlignment="1">
      <alignment horizontal="center"/>
      <protection/>
    </xf>
    <xf numFmtId="3" fontId="7" fillId="0" borderId="40" xfId="53" applyNumberFormat="1" applyFont="1" applyFill="1" applyBorder="1">
      <alignment/>
      <protection/>
    </xf>
    <xf numFmtId="0" fontId="6" fillId="0" borderId="41" xfId="53" applyFont="1" applyFill="1" applyBorder="1">
      <alignment/>
      <protection/>
    </xf>
    <xf numFmtId="0" fontId="6" fillId="0" borderId="42" xfId="53" applyFont="1" applyFill="1" applyBorder="1">
      <alignment/>
      <protection/>
    </xf>
    <xf numFmtId="0" fontId="7" fillId="0" borderId="16" xfId="53" applyFont="1" applyFill="1" applyBorder="1" applyAlignment="1">
      <alignment horizontal="centerContinuous"/>
      <protection/>
    </xf>
    <xf numFmtId="0" fontId="7" fillId="0" borderId="43" xfId="53" applyFont="1" applyFill="1" applyBorder="1" applyAlignment="1">
      <alignment horizontal="center"/>
      <protection/>
    </xf>
    <xf numFmtId="0" fontId="7" fillId="0" borderId="44" xfId="53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45" xfId="53" applyFont="1" applyFill="1" applyBorder="1" applyAlignment="1">
      <alignment horizontal="center"/>
      <protection/>
    </xf>
    <xf numFmtId="173" fontId="6" fillId="0" borderId="16" xfId="55" applyNumberFormat="1" applyFont="1" applyFill="1" applyBorder="1">
      <alignment/>
      <protection/>
    </xf>
    <xf numFmtId="173" fontId="6" fillId="0" borderId="46" xfId="55" applyNumberFormat="1" applyFont="1" applyFill="1" applyBorder="1">
      <alignment/>
      <protection/>
    </xf>
    <xf numFmtId="173" fontId="6" fillId="0" borderId="47" xfId="55" applyNumberFormat="1" applyFont="1" applyFill="1" applyBorder="1">
      <alignment/>
      <protection/>
    </xf>
    <xf numFmtId="173" fontId="6" fillId="0" borderId="48" xfId="55" applyNumberFormat="1" applyFont="1" applyFill="1" applyBorder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0" fontId="7" fillId="0" borderId="13" xfId="53" applyFont="1" applyFill="1" applyBorder="1" applyAlignment="1">
      <alignment wrapText="1"/>
      <protection/>
    </xf>
    <xf numFmtId="174" fontId="7" fillId="0" borderId="11" xfId="61" applyNumberFormat="1" applyFont="1" applyFill="1" applyBorder="1" applyAlignment="1">
      <alignment horizontal="center"/>
    </xf>
    <xf numFmtId="0" fontId="7" fillId="0" borderId="52" xfId="53" applyFont="1" applyFill="1" applyBorder="1" applyAlignment="1">
      <alignment wrapText="1"/>
      <protection/>
    </xf>
    <xf numFmtId="0" fontId="7" fillId="0" borderId="53" xfId="53" applyFont="1" applyFill="1" applyBorder="1">
      <alignment/>
      <protection/>
    </xf>
    <xf numFmtId="173" fontId="6" fillId="33" borderId="54" xfId="53" applyNumberFormat="1" applyFont="1" applyFill="1" applyBorder="1">
      <alignment/>
      <protection/>
    </xf>
    <xf numFmtId="173" fontId="6" fillId="33" borderId="55" xfId="53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173" fontId="6" fillId="33" borderId="56" xfId="53" applyNumberFormat="1" applyFont="1" applyFill="1" applyBorder="1">
      <alignment/>
      <protection/>
    </xf>
    <xf numFmtId="173" fontId="6" fillId="33" borderId="57" xfId="53" applyNumberFormat="1" applyFont="1" applyFill="1" applyBorder="1">
      <alignment/>
      <protection/>
    </xf>
    <xf numFmtId="173" fontId="7" fillId="33" borderId="58" xfId="53" applyNumberFormat="1" applyFont="1" applyFill="1" applyBorder="1">
      <alignment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59" xfId="53" applyFont="1" applyFill="1" applyBorder="1" applyAlignment="1">
      <alignment horizontal="right"/>
      <protection/>
    </xf>
    <xf numFmtId="0" fontId="7" fillId="0" borderId="60" xfId="53" applyFont="1" applyFill="1" applyBorder="1">
      <alignment/>
      <protection/>
    </xf>
    <xf numFmtId="0" fontId="7" fillId="0" borderId="61" xfId="53" applyFont="1" applyFill="1" applyBorder="1" applyAlignment="1">
      <alignment horizontal="center"/>
      <protection/>
    </xf>
    <xf numFmtId="0" fontId="7" fillId="0" borderId="60" xfId="53" applyFont="1" applyFill="1" applyBorder="1" applyAlignment="1">
      <alignment horizontal="center"/>
      <protection/>
    </xf>
    <xf numFmtId="0" fontId="7" fillId="0" borderId="61" xfId="53" applyFont="1" applyFill="1" applyBorder="1">
      <alignment/>
      <protection/>
    </xf>
    <xf numFmtId="174" fontId="7" fillId="0" borderId="62" xfId="61" applyNumberFormat="1" applyFont="1" applyFill="1" applyBorder="1" applyAlignment="1">
      <alignment horizontal="center"/>
    </xf>
    <xf numFmtId="174" fontId="7" fillId="0" borderId="61" xfId="61" applyNumberFormat="1" applyFont="1" applyFill="1" applyBorder="1" applyAlignment="1">
      <alignment horizontal="center"/>
    </xf>
    <xf numFmtId="0" fontId="7" fillId="0" borderId="62" xfId="53" applyFont="1" applyFill="1" applyBorder="1" applyAlignment="1">
      <alignment horizontal="center"/>
      <protection/>
    </xf>
    <xf numFmtId="0" fontId="7" fillId="0" borderId="63" xfId="53" applyFont="1" applyFill="1" applyBorder="1">
      <alignment/>
      <protection/>
    </xf>
    <xf numFmtId="174" fontId="7" fillId="0" borderId="64" xfId="61" applyNumberFormat="1" applyFont="1" applyFill="1" applyBorder="1" applyAlignment="1">
      <alignment horizontal="center"/>
    </xf>
    <xf numFmtId="0" fontId="7" fillId="34" borderId="65" xfId="53" applyFont="1" applyFill="1" applyBorder="1" applyProtection="1">
      <alignment/>
      <protection locked="0"/>
    </xf>
    <xf numFmtId="0" fontId="4" fillId="34" borderId="66" xfId="0" applyNumberFormat="1" applyFont="1" applyFill="1" applyBorder="1" applyAlignment="1" applyProtection="1">
      <alignment/>
      <protection locked="0"/>
    </xf>
    <xf numFmtId="1" fontId="6" fillId="34" borderId="67" xfId="53" applyNumberFormat="1" applyFont="1" applyFill="1" applyBorder="1" applyProtection="1">
      <alignment/>
      <protection locked="0"/>
    </xf>
    <xf numFmtId="9" fontId="6" fillId="34" borderId="67" xfId="53" applyNumberFormat="1" applyFont="1" applyFill="1" applyBorder="1" applyProtection="1">
      <alignment/>
      <protection locked="0"/>
    </xf>
    <xf numFmtId="3" fontId="6" fillId="34" borderId="67" xfId="53" applyNumberFormat="1" applyFont="1" applyFill="1" applyBorder="1" applyProtection="1">
      <alignment/>
      <protection locked="0"/>
    </xf>
    <xf numFmtId="173" fontId="6" fillId="33" borderId="66" xfId="53" applyNumberFormat="1" applyFont="1" applyFill="1" applyBorder="1">
      <alignment/>
      <protection/>
    </xf>
    <xf numFmtId="173" fontId="6" fillId="33" borderId="68" xfId="53" applyNumberFormat="1" applyFont="1" applyFill="1" applyBorder="1">
      <alignment/>
      <protection/>
    </xf>
    <xf numFmtId="173" fontId="6" fillId="33" borderId="67" xfId="53" applyNumberFormat="1" applyFont="1" applyFill="1" applyBorder="1">
      <alignment/>
      <protection/>
    </xf>
    <xf numFmtId="173" fontId="6" fillId="33" borderId="69" xfId="53" applyNumberFormat="1" applyFont="1" applyFill="1" applyBorder="1">
      <alignment/>
      <protection/>
    </xf>
    <xf numFmtId="173" fontId="6" fillId="33" borderId="70" xfId="53" applyNumberFormat="1" applyFont="1" applyFill="1" applyBorder="1">
      <alignment/>
      <protection/>
    </xf>
    <xf numFmtId="0" fontId="7" fillId="0" borderId="65" xfId="53" applyFont="1" applyFill="1" applyBorder="1" applyProtection="1">
      <alignment/>
      <protection locked="0"/>
    </xf>
    <xf numFmtId="0" fontId="6" fillId="34" borderId="67" xfId="53" applyFont="1" applyFill="1" applyBorder="1" applyProtection="1">
      <alignment/>
      <protection locked="0"/>
    </xf>
    <xf numFmtId="0" fontId="0" fillId="0" borderId="68" xfId="0" applyBorder="1" applyAlignment="1">
      <alignment/>
    </xf>
    <xf numFmtId="0" fontId="7" fillId="34" borderId="71" xfId="53" applyFont="1" applyFill="1" applyBorder="1" applyProtection="1">
      <alignment/>
      <protection locked="0"/>
    </xf>
    <xf numFmtId="173" fontId="6" fillId="33" borderId="72" xfId="53" applyNumberFormat="1" applyFont="1" applyFill="1" applyBorder="1">
      <alignment/>
      <protection/>
    </xf>
    <xf numFmtId="1" fontId="4" fillId="34" borderId="25" xfId="0" applyNumberFormat="1" applyFont="1" applyFill="1" applyBorder="1" applyAlignment="1" applyProtection="1">
      <alignment/>
      <protection locked="0"/>
    </xf>
    <xf numFmtId="1" fontId="4" fillId="34" borderId="10" xfId="53" applyNumberFormat="1" applyFont="1" applyFill="1" applyBorder="1" applyProtection="1">
      <alignment/>
      <protection locked="0"/>
    </xf>
    <xf numFmtId="0" fontId="6" fillId="0" borderId="0" xfId="54" applyFont="1" applyAlignment="1" quotePrefix="1">
      <alignment horizontal="left"/>
      <protection/>
    </xf>
    <xf numFmtId="172" fontId="4" fillId="0" borderId="0" xfId="54" applyNumberFormat="1">
      <alignment/>
      <protection/>
    </xf>
    <xf numFmtId="173" fontId="6" fillId="34" borderId="10" xfId="53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left"/>
    </xf>
    <xf numFmtId="0" fontId="6" fillId="0" borderId="68" xfId="53" applyFont="1" applyFill="1" applyBorder="1">
      <alignment/>
      <protection/>
    </xf>
    <xf numFmtId="0" fontId="7" fillId="0" borderId="60" xfId="53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9" fontId="6" fillId="0" borderId="10" xfId="53" applyNumberFormat="1" applyFont="1" applyFill="1" applyBorder="1" applyProtection="1">
      <alignment/>
      <protection locked="0"/>
    </xf>
    <xf numFmtId="0" fontId="7" fillId="0" borderId="68" xfId="53" applyFont="1" applyFill="1" applyBorder="1">
      <alignment/>
      <protection/>
    </xf>
    <xf numFmtId="22" fontId="6" fillId="0" borderId="0" xfId="53" applyNumberFormat="1" applyFont="1" applyFill="1" applyBorder="1">
      <alignment/>
      <protection/>
    </xf>
    <xf numFmtId="0" fontId="6" fillId="0" borderId="0" xfId="53" applyFont="1" applyFill="1" applyProtection="1">
      <alignment/>
      <protection locked="0"/>
    </xf>
    <xf numFmtId="0" fontId="6" fillId="34" borderId="0" xfId="53" applyFont="1" applyFill="1" applyAlignment="1" applyProtection="1">
      <alignment horizontal="center"/>
      <protection locked="0"/>
    </xf>
    <xf numFmtId="0" fontId="7" fillId="0" borderId="0" xfId="53" applyFont="1" applyFill="1" applyBorder="1" applyAlignment="1">
      <alignment horizontal="center"/>
      <protection/>
    </xf>
    <xf numFmtId="0" fontId="7" fillId="0" borderId="60" xfId="53" applyFont="1" applyFill="1" applyBorder="1" applyAlignment="1">
      <alignment wrapText="1"/>
      <protection/>
    </xf>
    <xf numFmtId="0" fontId="7" fillId="0" borderId="63" xfId="53" applyFont="1" applyFill="1" applyBorder="1" applyAlignment="1">
      <alignment horizontal="center"/>
      <protection/>
    </xf>
    <xf numFmtId="173" fontId="6" fillId="34" borderId="10" xfId="53" applyNumberFormat="1" applyFont="1" applyFill="1" applyBorder="1" applyAlignment="1" applyProtection="1">
      <alignment/>
      <protection locked="0"/>
    </xf>
    <xf numFmtId="3" fontId="7" fillId="0" borderId="68" xfId="53" applyNumberFormat="1" applyFont="1" applyFill="1" applyBorder="1">
      <alignment/>
      <protection/>
    </xf>
    <xf numFmtId="173" fontId="7" fillId="33" borderId="68" xfId="53" applyNumberFormat="1" applyFont="1" applyFill="1" applyBorder="1">
      <alignment/>
      <protection/>
    </xf>
    <xf numFmtId="3" fontId="6" fillId="0" borderId="68" xfId="53" applyNumberFormat="1" applyFont="1" applyFill="1" applyBorder="1">
      <alignment/>
      <protection/>
    </xf>
    <xf numFmtId="0" fontId="0" fillId="0" borderId="73" xfId="0" applyBorder="1" applyAlignment="1">
      <alignment/>
    </xf>
    <xf numFmtId="3" fontId="0" fillId="0" borderId="7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11" xfId="53" applyFont="1" applyFill="1" applyBorder="1" applyAlignment="1">
      <alignment horizontal="center" wrapText="1"/>
      <protection/>
    </xf>
    <xf numFmtId="0" fontId="7" fillId="0" borderId="74" xfId="53" applyFont="1" applyFill="1" applyBorder="1">
      <alignment/>
      <protection/>
    </xf>
    <xf numFmtId="173" fontId="6" fillId="34" borderId="75" xfId="53" applyNumberFormat="1" applyFont="1" applyFill="1" applyBorder="1">
      <alignment/>
      <protection/>
    </xf>
    <xf numFmtId="1" fontId="6" fillId="0" borderId="0" xfId="53" applyNumberFormat="1" applyFont="1" applyFill="1">
      <alignment/>
      <protection/>
    </xf>
    <xf numFmtId="1" fontId="0" fillId="0" borderId="0" xfId="0" applyNumberFormat="1" applyAlignment="1">
      <alignment/>
    </xf>
    <xf numFmtId="0" fontId="7" fillId="0" borderId="0" xfId="53" applyFont="1" applyFill="1" applyBorder="1" applyAlignment="1">
      <alignment horizontal="center" wrapText="1"/>
      <protection/>
    </xf>
    <xf numFmtId="1" fontId="0" fillId="0" borderId="0" xfId="0" applyNumberFormat="1" applyFont="1" applyAlignment="1">
      <alignment/>
    </xf>
    <xf numFmtId="0" fontId="7" fillId="0" borderId="0" xfId="53" applyFont="1" applyFill="1" applyBorder="1" applyAlignment="1">
      <alignment wrapText="1"/>
      <protection/>
    </xf>
    <xf numFmtId="173" fontId="7" fillId="33" borderId="0" xfId="53" applyNumberFormat="1" applyFont="1" applyFill="1" applyBorder="1">
      <alignment/>
      <protection/>
    </xf>
    <xf numFmtId="0" fontId="7" fillId="0" borderId="76" xfId="53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" fillId="0" borderId="77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8" xfId="0" applyFont="1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0" fillId="0" borderId="78" xfId="0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77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80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3" fontId="18" fillId="0" borderId="81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83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84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83" xfId="0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0" fillId="33" borderId="0" xfId="0" applyFill="1" applyAlignment="1">
      <alignment/>
    </xf>
    <xf numFmtId="3" fontId="6" fillId="0" borderId="77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0" fontId="7" fillId="0" borderId="87" xfId="53" applyFont="1" applyFill="1" applyBorder="1" applyAlignment="1">
      <alignment horizontal="center" vertical="top" wrapText="1"/>
      <protection/>
    </xf>
    <xf numFmtId="0" fontId="6" fillId="34" borderId="88" xfId="53" applyFont="1" applyFill="1" applyBorder="1" applyProtection="1">
      <alignment/>
      <protection locked="0"/>
    </xf>
    <xf numFmtId="0" fontId="6" fillId="34" borderId="89" xfId="53" applyFont="1" applyFill="1" applyBorder="1" applyProtection="1">
      <alignment/>
      <protection locked="0"/>
    </xf>
    <xf numFmtId="0" fontId="6" fillId="33" borderId="76" xfId="0" applyFont="1" applyFill="1" applyBorder="1" applyAlignment="1">
      <alignment/>
    </xf>
    <xf numFmtId="0" fontId="7" fillId="0" borderId="28" xfId="53" applyFont="1" applyFill="1" applyBorder="1" applyAlignment="1">
      <alignment vertical="top" wrapText="1"/>
      <protection/>
    </xf>
    <xf numFmtId="173" fontId="6" fillId="34" borderId="88" xfId="53" applyNumberFormat="1" applyFont="1" applyFill="1" applyBorder="1">
      <alignment/>
      <protection/>
    </xf>
    <xf numFmtId="0" fontId="6" fillId="34" borderId="90" xfId="0" applyFont="1" applyFill="1" applyBorder="1" applyAlignment="1">
      <alignment/>
    </xf>
    <xf numFmtId="173" fontId="6" fillId="34" borderId="89" xfId="53" applyNumberFormat="1" applyFont="1" applyFill="1" applyBorder="1">
      <alignment/>
      <protection/>
    </xf>
    <xf numFmtId="173" fontId="6" fillId="34" borderId="91" xfId="53" applyNumberFormat="1" applyFont="1" applyFill="1" applyBorder="1">
      <alignment/>
      <protection/>
    </xf>
    <xf numFmtId="0" fontId="6" fillId="34" borderId="92" xfId="0" applyFont="1" applyFill="1" applyBorder="1" applyAlignment="1">
      <alignment/>
    </xf>
    <xf numFmtId="173" fontId="6" fillId="33" borderId="75" xfId="53" applyNumberFormat="1" applyFont="1" applyFill="1" applyBorder="1">
      <alignment/>
      <protection/>
    </xf>
    <xf numFmtId="173" fontId="7" fillId="33" borderId="93" xfId="53" applyNumberFormat="1" applyFont="1" applyFill="1" applyBorder="1">
      <alignment/>
      <protection/>
    </xf>
    <xf numFmtId="173" fontId="7" fillId="33" borderId="74" xfId="53" applyNumberFormat="1" applyFont="1" applyFill="1" applyBorder="1">
      <alignment/>
      <protection/>
    </xf>
    <xf numFmtId="173" fontId="6" fillId="33" borderId="94" xfId="53" applyNumberFormat="1" applyFont="1" applyFill="1" applyBorder="1">
      <alignment/>
      <protection/>
    </xf>
    <xf numFmtId="173" fontId="6" fillId="33" borderId="95" xfId="53" applyNumberFormat="1" applyFont="1" applyFill="1" applyBorder="1">
      <alignment/>
      <protection/>
    </xf>
    <xf numFmtId="173" fontId="6" fillId="33" borderId="96" xfId="53" applyNumberFormat="1" applyFont="1" applyFill="1" applyBorder="1">
      <alignment/>
      <protection/>
    </xf>
    <xf numFmtId="173" fontId="7" fillId="33" borderId="97" xfId="53" applyNumberFormat="1" applyFont="1" applyFill="1" applyBorder="1">
      <alignment/>
      <protection/>
    </xf>
    <xf numFmtId="0" fontId="7" fillId="0" borderId="98" xfId="53" applyFont="1" applyFill="1" applyBorder="1" applyAlignment="1">
      <alignment vertical="top" wrapText="1"/>
      <protection/>
    </xf>
    <xf numFmtId="173" fontId="6" fillId="33" borderId="99" xfId="53" applyNumberFormat="1" applyFont="1" applyFill="1" applyBorder="1">
      <alignment/>
      <protection/>
    </xf>
    <xf numFmtId="173" fontId="6" fillId="33" borderId="100" xfId="53" applyNumberFormat="1" applyFont="1" applyFill="1" applyBorder="1">
      <alignment/>
      <protection/>
    </xf>
    <xf numFmtId="173" fontId="7" fillId="33" borderId="101" xfId="53" applyNumberFormat="1" applyFont="1" applyFill="1" applyBorder="1">
      <alignment/>
      <protection/>
    </xf>
    <xf numFmtId="0" fontId="7" fillId="0" borderId="102" xfId="53" applyFont="1" applyFill="1" applyBorder="1" applyAlignment="1">
      <alignment vertical="top" wrapText="1"/>
      <protection/>
    </xf>
    <xf numFmtId="173" fontId="6" fillId="34" borderId="103" xfId="53" applyNumberFormat="1" applyFont="1" applyFill="1" applyBorder="1" applyAlignment="1" applyProtection="1">
      <alignment horizontal="right"/>
      <protection locked="0"/>
    </xf>
    <xf numFmtId="173" fontId="7" fillId="33" borderId="104" xfId="53" applyNumberFormat="1" applyFont="1" applyFill="1" applyBorder="1">
      <alignment/>
      <protection/>
    </xf>
    <xf numFmtId="173" fontId="6" fillId="33" borderId="105" xfId="53" applyNumberFormat="1" applyFont="1" applyFill="1" applyBorder="1">
      <alignment/>
      <protection/>
    </xf>
    <xf numFmtId="0" fontId="7" fillId="0" borderId="76" xfId="53" applyFont="1" applyFill="1" applyBorder="1" applyAlignment="1">
      <alignment horizontal="center"/>
      <protection/>
    </xf>
    <xf numFmtId="0" fontId="7" fillId="33" borderId="106" xfId="53" applyFont="1" applyFill="1" applyBorder="1">
      <alignment/>
      <protection/>
    </xf>
    <xf numFmtId="0" fontId="6" fillId="33" borderId="0" xfId="53" applyFont="1" applyFill="1" applyBorder="1" applyProtection="1">
      <alignment/>
      <protection locked="0"/>
    </xf>
    <xf numFmtId="0" fontId="7" fillId="0" borderId="107" xfId="53" applyFont="1" applyFill="1" applyBorder="1">
      <alignment/>
      <protection/>
    </xf>
    <xf numFmtId="1" fontId="6" fillId="33" borderId="10" xfId="53" applyNumberFormat="1" applyFont="1" applyFill="1" applyBorder="1" applyProtection="1">
      <alignment/>
      <protection locked="0"/>
    </xf>
    <xf numFmtId="1" fontId="7" fillId="33" borderId="67" xfId="53" applyNumberFormat="1" applyFont="1" applyFill="1" applyBorder="1" applyProtection="1">
      <alignment/>
      <protection locked="0"/>
    </xf>
    <xf numFmtId="0" fontId="0" fillId="33" borderId="24" xfId="0" applyFill="1" applyBorder="1" applyAlignment="1">
      <alignment/>
    </xf>
    <xf numFmtId="9" fontId="6" fillId="33" borderId="10" xfId="53" applyNumberFormat="1" applyFont="1" applyFill="1" applyBorder="1" applyProtection="1">
      <alignment/>
      <protection locked="0"/>
    </xf>
    <xf numFmtId="9" fontId="6" fillId="33" borderId="67" xfId="53" applyNumberFormat="1" applyFont="1" applyFill="1" applyBorder="1" applyProtection="1">
      <alignment/>
      <protection locked="0"/>
    </xf>
    <xf numFmtId="9" fontId="6" fillId="33" borderId="18" xfId="53" applyNumberFormat="1" applyFont="1" applyFill="1" applyBorder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68" xfId="0" applyFill="1" applyBorder="1" applyAlignment="1">
      <alignment/>
    </xf>
    <xf numFmtId="173" fontId="6" fillId="33" borderId="108" xfId="53" applyNumberFormat="1" applyFont="1" applyFill="1" applyBorder="1" applyAlignment="1" applyProtection="1">
      <alignment/>
      <protection locked="0"/>
    </xf>
    <xf numFmtId="173" fontId="6" fillId="33" borderId="88" xfId="53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173" fontId="6" fillId="34" borderId="80" xfId="53" applyNumberFormat="1" applyFont="1" applyFill="1" applyBorder="1">
      <alignment/>
      <protection/>
    </xf>
    <xf numFmtId="173" fontId="6" fillId="34" borderId="109" xfId="53" applyNumberFormat="1" applyFont="1" applyFill="1" applyBorder="1">
      <alignment/>
      <protection/>
    </xf>
    <xf numFmtId="173" fontId="7" fillId="33" borderId="110" xfId="53" applyNumberFormat="1" applyFont="1" applyFill="1" applyBorder="1">
      <alignment/>
      <protection/>
    </xf>
    <xf numFmtId="0" fontId="6" fillId="33" borderId="25" xfId="53" applyFont="1" applyFill="1" applyBorder="1" applyProtection="1">
      <alignment/>
      <protection locked="0"/>
    </xf>
    <xf numFmtId="0" fontId="7" fillId="0" borderId="66" xfId="53" applyFont="1" applyFill="1" applyBorder="1">
      <alignment/>
      <protection/>
    </xf>
    <xf numFmtId="0" fontId="7" fillId="0" borderId="89" xfId="53" applyFont="1" applyFill="1" applyBorder="1">
      <alignment/>
      <protection/>
    </xf>
    <xf numFmtId="0" fontId="6" fillId="0" borderId="95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6" fillId="34" borderId="77" xfId="53" applyFont="1" applyFill="1" applyBorder="1" applyProtection="1">
      <alignment/>
      <protection locked="0"/>
    </xf>
    <xf numFmtId="0" fontId="7" fillId="0" borderId="111" xfId="53" applyFont="1" applyFill="1" applyBorder="1">
      <alignment/>
      <protection/>
    </xf>
    <xf numFmtId="0" fontId="6" fillId="34" borderId="111" xfId="53" applyFont="1" applyFill="1" applyBorder="1" applyProtection="1">
      <alignment/>
      <protection locked="0"/>
    </xf>
    <xf numFmtId="0" fontId="7" fillId="0" borderId="91" xfId="53" applyFont="1" applyFill="1" applyBorder="1" applyAlignment="1">
      <alignment horizontal="center"/>
      <protection/>
    </xf>
    <xf numFmtId="0" fontId="7" fillId="0" borderId="96" xfId="53" applyFont="1" applyFill="1" applyBorder="1" applyAlignment="1">
      <alignment horizontal="center"/>
      <protection/>
    </xf>
    <xf numFmtId="0" fontId="7" fillId="0" borderId="89" xfId="53" applyFont="1" applyFill="1" applyBorder="1" applyAlignment="1">
      <alignment vertical="top" wrapText="1"/>
      <protection/>
    </xf>
    <xf numFmtId="0" fontId="7" fillId="0" borderId="66" xfId="53" applyFont="1" applyFill="1" applyBorder="1" applyAlignment="1">
      <alignment vertical="top" wrapText="1"/>
      <protection/>
    </xf>
    <xf numFmtId="0" fontId="7" fillId="0" borderId="111" xfId="53" applyFont="1" applyFill="1" applyBorder="1" applyAlignment="1">
      <alignment vertical="top" wrapText="1"/>
      <protection/>
    </xf>
    <xf numFmtId="0" fontId="7" fillId="33" borderId="93" xfId="53" applyFont="1" applyFill="1" applyBorder="1">
      <alignment/>
      <protection/>
    </xf>
    <xf numFmtId="0" fontId="7" fillId="0" borderId="110" xfId="53" applyFont="1" applyFill="1" applyBorder="1" applyAlignment="1">
      <alignment horizontal="center"/>
      <protection/>
    </xf>
    <xf numFmtId="0" fontId="7" fillId="0" borderId="74" xfId="53" applyFont="1" applyFill="1" applyBorder="1" applyAlignment="1">
      <alignment horizontal="center"/>
      <protection/>
    </xf>
    <xf numFmtId="0" fontId="7" fillId="0" borderId="97" xfId="53" applyFont="1" applyFill="1" applyBorder="1" applyAlignment="1">
      <alignment horizontal="center"/>
      <protection/>
    </xf>
    <xf numFmtId="0" fontId="7" fillId="33" borderId="112" xfId="53" applyFont="1" applyFill="1" applyBorder="1">
      <alignment/>
      <protection/>
    </xf>
    <xf numFmtId="0" fontId="7" fillId="33" borderId="113" xfId="53" applyFont="1" applyFill="1" applyBorder="1">
      <alignment/>
      <protection/>
    </xf>
    <xf numFmtId="0" fontId="7" fillId="0" borderId="107" xfId="53" applyFont="1" applyFill="1" applyBorder="1" applyAlignment="1">
      <alignment horizontal="center"/>
      <protection/>
    </xf>
    <xf numFmtId="0" fontId="7" fillId="0" borderId="89" xfId="53" applyFont="1" applyFill="1" applyBorder="1" applyAlignment="1">
      <alignment horizontal="right"/>
      <protection/>
    </xf>
    <xf numFmtId="0" fontId="7" fillId="0" borderId="91" xfId="53" applyFont="1" applyFill="1" applyBorder="1">
      <alignment/>
      <protection/>
    </xf>
    <xf numFmtId="0" fontId="7" fillId="0" borderId="89" xfId="53" applyFont="1" applyFill="1" applyBorder="1" applyAlignment="1">
      <alignment wrapText="1"/>
      <protection/>
    </xf>
    <xf numFmtId="174" fontId="7" fillId="0" borderId="91" xfId="61" applyNumberFormat="1" applyFont="1" applyFill="1" applyBorder="1" applyAlignment="1">
      <alignment horizontal="center"/>
    </xf>
    <xf numFmtId="0" fontId="7" fillId="0" borderId="114" xfId="53" applyFont="1" applyFill="1" applyBorder="1" applyAlignment="1">
      <alignment horizontal="center" wrapText="1"/>
      <protection/>
    </xf>
    <xf numFmtId="0" fontId="7" fillId="0" borderId="106" xfId="53" applyFont="1" applyFill="1" applyBorder="1" applyAlignment="1">
      <alignment horizontal="center"/>
      <protection/>
    </xf>
    <xf numFmtId="0" fontId="0" fillId="0" borderId="114" xfId="0" applyBorder="1" applyAlignment="1">
      <alignment wrapText="1"/>
    </xf>
    <xf numFmtId="0" fontId="7" fillId="0" borderId="106" xfId="53" applyFont="1" applyFill="1" applyBorder="1" applyAlignment="1">
      <alignment wrapText="1"/>
      <protection/>
    </xf>
    <xf numFmtId="0" fontId="7" fillId="0" borderId="115" xfId="53" applyFont="1" applyFill="1" applyBorder="1" applyAlignment="1">
      <alignment horizontal="left" vertical="top" wrapText="1"/>
      <protection/>
    </xf>
    <xf numFmtId="0" fontId="7" fillId="0" borderId="109" xfId="53" applyFont="1" applyFill="1" applyBorder="1" applyAlignment="1">
      <alignment horizontal="left" vertical="top" wrapText="1"/>
      <protection/>
    </xf>
    <xf numFmtId="0" fontId="7" fillId="0" borderId="109" xfId="53" applyFont="1" applyFill="1" applyBorder="1" applyAlignment="1">
      <alignment horizontal="right"/>
      <protection/>
    </xf>
    <xf numFmtId="0" fontId="6" fillId="34" borderId="80" xfId="53" applyFont="1" applyFill="1" applyBorder="1" applyProtection="1">
      <alignment/>
      <protection locked="0"/>
    </xf>
    <xf numFmtId="0" fontId="6" fillId="34" borderId="109" xfId="53" applyFont="1" applyFill="1" applyBorder="1" applyProtection="1">
      <alignment/>
      <protection locked="0"/>
    </xf>
    <xf numFmtId="0" fontId="7" fillId="0" borderId="109" xfId="53" applyFont="1" applyFill="1" applyBorder="1" applyAlignment="1">
      <alignment horizontal="center" vertical="top" wrapText="1"/>
      <protection/>
    </xf>
    <xf numFmtId="0" fontId="7" fillId="0" borderId="91" xfId="53" applyFont="1" applyFill="1" applyBorder="1" applyAlignment="1">
      <alignment horizontal="center" vertical="top"/>
      <protection/>
    </xf>
    <xf numFmtId="0" fontId="7" fillId="0" borderId="96" xfId="53" applyFont="1" applyFill="1" applyBorder="1" applyAlignment="1">
      <alignment horizontal="center" vertical="top" wrapText="1"/>
      <protection/>
    </xf>
    <xf numFmtId="0" fontId="7" fillId="0" borderId="91" xfId="53" applyFont="1" applyFill="1" applyBorder="1" applyAlignment="1">
      <alignment horizontal="center" vertical="top" wrapText="1"/>
      <protection/>
    </xf>
    <xf numFmtId="0" fontId="7" fillId="0" borderId="92" xfId="53" applyFont="1" applyFill="1" applyBorder="1" applyAlignment="1">
      <alignment vertical="top" wrapText="1"/>
      <protection/>
    </xf>
    <xf numFmtId="0" fontId="7" fillId="0" borderId="91" xfId="53" applyFont="1" applyFill="1" applyBorder="1" applyAlignment="1">
      <alignment vertical="top"/>
      <protection/>
    </xf>
    <xf numFmtId="174" fontId="7" fillId="0" borderId="91" xfId="61" applyNumberFormat="1" applyFont="1" applyFill="1" applyBorder="1" applyAlignment="1">
      <alignment horizontal="center" vertical="top"/>
    </xf>
    <xf numFmtId="0" fontId="7" fillId="0" borderId="96" xfId="53" applyFont="1" applyFill="1" applyBorder="1" applyAlignment="1">
      <alignment vertical="top" wrapText="1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33" borderId="0" xfId="53" applyFont="1" applyFill="1" applyBorder="1">
      <alignment/>
      <protection/>
    </xf>
    <xf numFmtId="0" fontId="7" fillId="0" borderId="92" xfId="53" applyFont="1" applyFill="1" applyBorder="1">
      <alignment/>
      <protection/>
    </xf>
    <xf numFmtId="0" fontId="6" fillId="34" borderId="90" xfId="53" applyFont="1" applyFill="1" applyBorder="1" applyProtection="1">
      <alignment/>
      <protection locked="0"/>
    </xf>
    <xf numFmtId="0" fontId="6" fillId="34" borderId="92" xfId="53" applyFont="1" applyFill="1" applyBorder="1" applyProtection="1">
      <alignment/>
      <protection locked="0"/>
    </xf>
    <xf numFmtId="0" fontId="7" fillId="0" borderId="101" xfId="53" applyFont="1" applyFill="1" applyBorder="1">
      <alignment/>
      <protection/>
    </xf>
    <xf numFmtId="3" fontId="7" fillId="0" borderId="77" xfId="0" applyNumberFormat="1" applyFont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2" fontId="18" fillId="0" borderId="81" xfId="0" applyNumberFormat="1" applyFont="1" applyBorder="1" applyAlignment="1">
      <alignment/>
    </xf>
    <xf numFmtId="172" fontId="1" fillId="0" borderId="77" xfId="0" applyNumberFormat="1" applyFont="1" applyBorder="1" applyAlignment="1">
      <alignment/>
    </xf>
    <xf numFmtId="172" fontId="6" fillId="0" borderId="77" xfId="0" applyNumberFormat="1" applyFont="1" applyBorder="1" applyAlignment="1">
      <alignment/>
    </xf>
    <xf numFmtId="172" fontId="6" fillId="0" borderId="85" xfId="0" applyNumberFormat="1" applyFont="1" applyBorder="1" applyAlignment="1">
      <alignment/>
    </xf>
    <xf numFmtId="3" fontId="6" fillId="0" borderId="0" xfId="54" applyNumberFormat="1" applyFont="1" applyAlignment="1">
      <alignment horizontal="right"/>
      <protection/>
    </xf>
    <xf numFmtId="0" fontId="6" fillId="0" borderId="0" xfId="54" applyFont="1" applyAlignment="1">
      <alignment horizontal="left"/>
      <protection/>
    </xf>
    <xf numFmtId="0" fontId="4" fillId="0" borderId="0" xfId="54" applyAlignment="1">
      <alignment horizontal="right"/>
      <protection/>
    </xf>
    <xf numFmtId="0" fontId="0" fillId="0" borderId="0" xfId="0" applyAlignment="1">
      <alignment horizontal="right"/>
    </xf>
    <xf numFmtId="10" fontId="7" fillId="0" borderId="27" xfId="61" applyNumberFormat="1" applyFont="1" applyFill="1" applyBorder="1" applyAlignment="1">
      <alignment horizontal="center"/>
    </xf>
    <xf numFmtId="3" fontId="7" fillId="0" borderId="116" xfId="54" applyNumberFormat="1" applyFont="1" applyBorder="1" applyAlignment="1">
      <alignment horizontal="right"/>
      <protection/>
    </xf>
    <xf numFmtId="0" fontId="7" fillId="0" borderId="116" xfId="54" applyFont="1" applyBorder="1" applyAlignment="1">
      <alignment horizontal="center"/>
      <protection/>
    </xf>
    <xf numFmtId="173" fontId="6" fillId="33" borderId="75" xfId="53" applyNumberFormat="1" applyFont="1" applyFill="1" applyBorder="1">
      <alignment/>
      <protection/>
    </xf>
    <xf numFmtId="49" fontId="55" fillId="0" borderId="116" xfId="0" applyNumberFormat="1" applyFont="1" applyBorder="1" applyAlignment="1">
      <alignment horizontal="center"/>
    </xf>
    <xf numFmtId="1" fontId="55" fillId="0" borderId="116" xfId="0" applyNumberFormat="1" applyFont="1" applyBorder="1" applyAlignment="1">
      <alignment horizontal="center"/>
    </xf>
    <xf numFmtId="179" fontId="20" fillId="0" borderId="116" xfId="51" applyNumberFormat="1" applyFont="1" applyBorder="1" applyAlignment="1">
      <alignment horizontal="center"/>
      <protection/>
    </xf>
    <xf numFmtId="3" fontId="55" fillId="0" borderId="116" xfId="0" applyNumberFormat="1" applyFont="1" applyBorder="1" applyAlignment="1">
      <alignment horizontal="center"/>
    </xf>
    <xf numFmtId="180" fontId="20" fillId="0" borderId="116" xfId="51" applyNumberFormat="1" applyFont="1" applyBorder="1" applyAlignment="1">
      <alignment horizontal="center"/>
      <protection/>
    </xf>
    <xf numFmtId="3" fontId="1" fillId="0" borderId="77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3" fontId="1" fillId="0" borderId="78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7" fillId="0" borderId="117" xfId="53" applyFont="1" applyFill="1" applyBorder="1" applyAlignment="1">
      <alignment wrapText="1"/>
      <protection/>
    </xf>
    <xf numFmtId="0" fontId="0" fillId="0" borderId="118" xfId="0" applyBorder="1" applyAlignment="1">
      <alignment wrapText="1"/>
    </xf>
    <xf numFmtId="0" fontId="7" fillId="0" borderId="52" xfId="53" applyFont="1" applyFill="1" applyBorder="1" applyAlignment="1">
      <alignment wrapText="1"/>
      <protection/>
    </xf>
    <xf numFmtId="0" fontId="7" fillId="0" borderId="53" xfId="53" applyFont="1" applyFill="1" applyBorder="1" applyAlignment="1">
      <alignment wrapText="1"/>
      <protection/>
    </xf>
    <xf numFmtId="0" fontId="7" fillId="0" borderId="119" xfId="53" applyFont="1" applyFill="1" applyBorder="1" applyAlignment="1">
      <alignment horizontal="left" wrapText="1"/>
      <protection/>
    </xf>
    <xf numFmtId="0" fontId="7" fillId="0" borderId="120" xfId="53" applyFont="1" applyFill="1" applyBorder="1" applyAlignment="1">
      <alignment horizontal="left" wrapText="1"/>
      <protection/>
    </xf>
    <xf numFmtId="0" fontId="7" fillId="0" borderId="26" xfId="53" applyFont="1" applyFill="1" applyBorder="1" applyAlignment="1">
      <alignment wrapText="1"/>
      <protection/>
    </xf>
    <xf numFmtId="0" fontId="7" fillId="0" borderId="27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7" fillId="0" borderId="119" xfId="53" applyFont="1" applyFill="1" applyBorder="1" applyAlignment="1">
      <alignment horizontal="left" wrapText="1"/>
      <protection/>
    </xf>
    <xf numFmtId="173" fontId="6" fillId="34" borderId="121" xfId="53" applyNumberFormat="1" applyFont="1" applyFill="1" applyBorder="1" applyAlignment="1" applyProtection="1">
      <alignment horizontal="right"/>
      <protection locked="0"/>
    </xf>
    <xf numFmtId="173" fontId="6" fillId="34" borderId="122" xfId="53" applyNumberFormat="1" applyFont="1" applyFill="1" applyBorder="1" applyAlignment="1" applyProtection="1">
      <alignment horizontal="right"/>
      <protection locked="0"/>
    </xf>
    <xf numFmtId="173" fontId="6" fillId="34" borderId="10" xfId="53" applyNumberFormat="1" applyFont="1" applyFill="1" applyBorder="1" applyAlignment="1" applyProtection="1">
      <alignment horizontal="right"/>
      <protection locked="0"/>
    </xf>
    <xf numFmtId="173" fontId="6" fillId="34" borderId="123" xfId="53" applyNumberFormat="1" applyFont="1" applyFill="1" applyBorder="1" applyAlignment="1" applyProtection="1">
      <alignment horizontal="right"/>
      <protection locked="0"/>
    </xf>
    <xf numFmtId="173" fontId="6" fillId="34" borderId="38" xfId="53" applyNumberFormat="1" applyFont="1" applyFill="1" applyBorder="1" applyAlignment="1" applyProtection="1">
      <alignment horizontal="right"/>
      <protection locked="0"/>
    </xf>
    <xf numFmtId="173" fontId="6" fillId="34" borderId="124" xfId="53" applyNumberFormat="1" applyFont="1" applyFill="1" applyBorder="1" applyAlignment="1" applyProtection="1">
      <alignment horizontal="right"/>
      <protection locked="0"/>
    </xf>
    <xf numFmtId="173" fontId="6" fillId="34" borderId="67" xfId="53" applyNumberFormat="1" applyFont="1" applyFill="1" applyBorder="1" applyAlignment="1" applyProtection="1">
      <alignment horizontal="right"/>
      <protection locked="0"/>
    </xf>
    <xf numFmtId="173" fontId="6" fillId="34" borderId="125" xfId="53" applyNumberFormat="1" applyFont="1" applyFill="1" applyBorder="1" applyAlignment="1" applyProtection="1">
      <alignment horizontal="right"/>
      <protection locked="0"/>
    </xf>
    <xf numFmtId="0" fontId="7" fillId="0" borderId="126" xfId="53" applyFont="1" applyFill="1" applyBorder="1" applyAlignment="1">
      <alignment horizontal="left" vertical="top" wrapText="1"/>
      <protection/>
    </xf>
    <xf numFmtId="0" fontId="7" fillId="0" borderId="89" xfId="53" applyFont="1" applyFill="1" applyBorder="1" applyAlignment="1">
      <alignment horizontal="left" vertical="top" wrapText="1"/>
      <protection/>
    </xf>
    <xf numFmtId="0" fontId="7" fillId="0" borderId="127" xfId="53" applyFont="1" applyFill="1" applyBorder="1" applyAlignment="1">
      <alignment vertical="top" wrapText="1"/>
      <protection/>
    </xf>
    <xf numFmtId="0" fontId="7" fillId="0" borderId="92" xfId="53" applyFont="1" applyFill="1" applyBorder="1" applyAlignment="1">
      <alignment vertical="top" wrapText="1"/>
      <protection/>
    </xf>
    <xf numFmtId="0" fontId="7" fillId="0" borderId="126" xfId="53" applyFont="1" applyFill="1" applyBorder="1" applyAlignment="1">
      <alignment horizontal="center" vertical="top" wrapText="1"/>
      <protection/>
    </xf>
    <xf numFmtId="0" fontId="7" fillId="0" borderId="128" xfId="53" applyFont="1" applyFill="1" applyBorder="1" applyAlignment="1">
      <alignment horizontal="center" vertical="top" wrapText="1"/>
      <protection/>
    </xf>
    <xf numFmtId="0" fontId="7" fillId="0" borderId="129" xfId="53" applyFont="1" applyFill="1" applyBorder="1" applyAlignment="1">
      <alignment horizontal="center" vertical="top" wrapText="1"/>
      <protection/>
    </xf>
    <xf numFmtId="0" fontId="7" fillId="0" borderId="130" xfId="53" applyFont="1" applyFill="1" applyBorder="1" applyAlignment="1">
      <alignment horizontal="center" vertical="top" wrapText="1"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7" fillId="0" borderId="98" xfId="53" applyFont="1" applyFill="1" applyBorder="1" applyAlignment="1">
      <alignment horizontal="center" vertical="top" wrapText="1"/>
      <protection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</cellXfs>
  <cellStyles count="6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0 - Modelo1" xfId="35"/>
    <cellStyle name="Comma0 - Style1" xfId="36"/>
    <cellStyle name="Comma1 - Modelo2" xfId="37"/>
    <cellStyle name="Comma1 - Style2" xfId="38"/>
    <cellStyle name="Currency [0]_080_1BSS" xfId="39"/>
    <cellStyle name="Currency_080_1BSS" xfId="40"/>
    <cellStyle name="Dårlig" xfId="41"/>
    <cellStyle name="Forklarende tekst" xfId="42"/>
    <cellStyle name="God" xfId="43"/>
    <cellStyle name="Hyperlink" xfId="44"/>
    <cellStyle name="Inndata" xfId="45"/>
    <cellStyle name="Koblet celle" xfId="46"/>
    <cellStyle name="Comma" xfId="47"/>
    <cellStyle name="Kontrollcelle" xfId="48"/>
    <cellStyle name="Merknad" xfId="49"/>
    <cellStyle name="Normal 2" xfId="50"/>
    <cellStyle name="Normal 3" xfId="51"/>
    <cellStyle name="Normal_AVIS-B96.XLS" xfId="52"/>
    <cellStyle name="Normal_INFO-B96.XLS" xfId="53"/>
    <cellStyle name="Normal_LTR-95.TAB" xfId="54"/>
    <cellStyle name="Normal_SE-B96.XLS" xfId="55"/>
    <cellStyle name="Nøytral" xfId="56"/>
    <cellStyle name="Overskrift 1" xfId="57"/>
    <cellStyle name="Overskrift 2" xfId="58"/>
    <cellStyle name="Overskrift 3" xfId="59"/>
    <cellStyle name="Overskrift 4" xfId="60"/>
    <cellStyle name="Percent" xfId="61"/>
    <cellStyle name="Tittel" xfId="62"/>
    <cellStyle name="Totalt" xfId="63"/>
    <cellStyle name="Comma [0]" xfId="64"/>
    <cellStyle name="Utdata" xfId="65"/>
    <cellStyle name="Uthevingsfarge1" xfId="66"/>
    <cellStyle name="Uthevingsfarge2" xfId="67"/>
    <cellStyle name="Uthevingsfarge3" xfId="68"/>
    <cellStyle name="Uthevingsfarge4" xfId="69"/>
    <cellStyle name="Uthevingsfarge5" xfId="70"/>
    <cellStyle name="Uthevingsfarge6" xfId="71"/>
    <cellStyle name="Currency" xfId="72"/>
    <cellStyle name="Currency [0]" xfId="73"/>
    <cellStyle name="Varselteks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R19" sqref="R19"/>
    </sheetView>
  </sheetViews>
  <sheetFormatPr defaultColWidth="11.00390625" defaultRowHeight="15.75"/>
  <cols>
    <col min="1" max="1" width="11.50390625" style="0" customWidth="1"/>
    <col min="2" max="2" width="25.875" style="0" bestFit="1" customWidth="1"/>
    <col min="3" max="3" width="4.625" style="0" customWidth="1"/>
    <col min="4" max="4" width="4.25390625" style="0" customWidth="1"/>
    <col min="5" max="7" width="9.375" style="144" customWidth="1"/>
    <col min="8" max="8" width="2.375" style="144" customWidth="1"/>
    <col min="9" max="9" width="9.375" style="298" customWidth="1"/>
    <col min="10" max="11" width="9.375" style="144" customWidth="1"/>
    <col min="12" max="12" width="2.375" style="0" customWidth="1"/>
    <col min="13" max="15" width="6.375" style="0" customWidth="1"/>
    <col min="16" max="16" width="10.75390625" style="0" customWidth="1"/>
  </cols>
  <sheetData>
    <row r="1" ht="15">
      <c r="A1" s="46" t="s">
        <v>31</v>
      </c>
    </row>
    <row r="2" spans="1:2" ht="15">
      <c r="A2" s="323" t="s">
        <v>32</v>
      </c>
      <c r="B2" s="323"/>
    </row>
    <row r="3" spans="1:2" ht="15">
      <c r="A3" s="46" t="s">
        <v>127</v>
      </c>
      <c r="B3" s="297"/>
    </row>
    <row r="5" spans="1:15" ht="15">
      <c r="A5" s="78" t="s">
        <v>59</v>
      </c>
      <c r="B5" s="78" t="s">
        <v>61</v>
      </c>
      <c r="C5" s="78"/>
      <c r="D5" s="37"/>
      <c r="E5" s="316" t="s">
        <v>84</v>
      </c>
      <c r="F5" s="317"/>
      <c r="G5" s="318"/>
      <c r="H5" s="179"/>
      <c r="I5" s="316" t="s">
        <v>85</v>
      </c>
      <c r="J5" s="319"/>
      <c r="K5" s="318"/>
      <c r="L5" s="171"/>
      <c r="M5" s="320" t="s">
        <v>93</v>
      </c>
      <c r="N5" s="321"/>
      <c r="O5" s="322"/>
    </row>
    <row r="6" spans="1:15" s="46" customFormat="1" ht="15">
      <c r="A6" s="40"/>
      <c r="B6" s="40"/>
      <c r="C6" s="40"/>
      <c r="D6" s="40"/>
      <c r="E6" s="186" t="s">
        <v>83</v>
      </c>
      <c r="F6" s="187" t="s">
        <v>42</v>
      </c>
      <c r="G6" s="188" t="s">
        <v>86</v>
      </c>
      <c r="H6" s="189"/>
      <c r="I6" s="299" t="s">
        <v>119</v>
      </c>
      <c r="J6" s="190" t="s">
        <v>120</v>
      </c>
      <c r="K6" s="188" t="s">
        <v>86</v>
      </c>
      <c r="L6" s="191"/>
      <c r="M6" s="192" t="s">
        <v>76</v>
      </c>
      <c r="N6" s="193" t="s">
        <v>91</v>
      </c>
      <c r="O6" s="194" t="s">
        <v>92</v>
      </c>
    </row>
    <row r="7" spans="5:15" s="46" customFormat="1" ht="15">
      <c r="E7" s="180"/>
      <c r="F7" s="181"/>
      <c r="G7" s="182"/>
      <c r="H7" s="183"/>
      <c r="I7" s="300"/>
      <c r="J7" s="184"/>
      <c r="K7" s="182"/>
      <c r="M7" s="172"/>
      <c r="N7" s="173"/>
      <c r="O7" s="174"/>
    </row>
    <row r="8" spans="1:15" ht="15">
      <c r="A8" s="243" t="str">
        <f>'0X11 Dekanat'!A5</f>
        <v>0X11</v>
      </c>
      <c r="B8" t="s">
        <v>60</v>
      </c>
      <c r="E8" s="198">
        <f>'0X11 Dekanat'!K40</f>
        <v>0</v>
      </c>
      <c r="F8" s="199">
        <f>'0X11 Dekanat'!L40</f>
        <v>0</v>
      </c>
      <c r="G8" s="182">
        <f>SUM(E8:F8)</f>
        <v>0</v>
      </c>
      <c r="H8" s="183"/>
      <c r="I8" s="301"/>
      <c r="J8" s="203"/>
      <c r="K8" s="182">
        <f aca="true" t="shared" si="0" ref="K8:K14">G8+J8</f>
        <v>0</v>
      </c>
      <c r="M8" s="172"/>
      <c r="N8" s="173"/>
      <c r="O8" s="174"/>
    </row>
    <row r="9" spans="1:15" ht="15">
      <c r="A9" s="243" t="str">
        <f>'0X12 Utviklingsprosjekt'!A5</f>
        <v>0X12</v>
      </c>
      <c r="B9" t="s">
        <v>95</v>
      </c>
      <c r="E9" s="198">
        <f>'0X12 Utviklingsprosjekt'!K40</f>
        <v>0</v>
      </c>
      <c r="F9" s="199">
        <f>'0X12 Utviklingsprosjekt'!L40</f>
        <v>0</v>
      </c>
      <c r="G9" s="182">
        <f>SUM(E9:F9)</f>
        <v>0</v>
      </c>
      <c r="H9" s="183"/>
      <c r="I9" s="301"/>
      <c r="J9" s="203"/>
      <c r="K9" s="182">
        <f t="shared" si="0"/>
        <v>0</v>
      </c>
      <c r="M9" s="172"/>
      <c r="N9" s="173"/>
      <c r="O9" s="174"/>
    </row>
    <row r="10" spans="1:15" ht="15">
      <c r="A10" s="243" t="str">
        <f>'0X13 FoU'!A5</f>
        <v>0X13</v>
      </c>
      <c r="B10" t="s">
        <v>29</v>
      </c>
      <c r="E10" s="198">
        <f>'0X13 FoU'!K40</f>
        <v>0</v>
      </c>
      <c r="F10" s="199">
        <f>'0X13 FoU'!L40</f>
        <v>0</v>
      </c>
      <c r="G10" s="182">
        <f aca="true" t="shared" si="1" ref="G10:G21">SUM(E10:F10)</f>
        <v>0</v>
      </c>
      <c r="H10" s="183"/>
      <c r="I10" s="301">
        <f>'0X19 Fastlønn'!W67</f>
        <v>0</v>
      </c>
      <c r="J10" s="203">
        <f>I10*'0X19 Fastlønn'!$E$68</f>
        <v>0</v>
      </c>
      <c r="K10" s="182">
        <f t="shared" si="0"/>
        <v>0</v>
      </c>
      <c r="L10" s="165"/>
      <c r="M10" s="172"/>
      <c r="N10" s="173"/>
      <c r="O10" s="174"/>
    </row>
    <row r="11" spans="1:15" ht="15">
      <c r="A11" s="243" t="str">
        <f>'0X14 Form'!A5</f>
        <v>0X14</v>
      </c>
      <c r="B11" t="s">
        <v>44</v>
      </c>
      <c r="E11" s="198">
        <f>'0X14 Form'!K33</f>
        <v>0</v>
      </c>
      <c r="F11" s="199">
        <f>'0X14 Form'!L33</f>
        <v>0</v>
      </c>
      <c r="G11" s="182">
        <f t="shared" si="1"/>
        <v>0</v>
      </c>
      <c r="H11" s="183"/>
      <c r="I11" s="301"/>
      <c r="J11" s="203"/>
      <c r="K11" s="182">
        <f t="shared" si="0"/>
        <v>0</v>
      </c>
      <c r="L11" s="165"/>
      <c r="M11" s="172"/>
      <c r="N11" s="173"/>
      <c r="O11" s="174"/>
    </row>
    <row r="12" spans="1:15" ht="15">
      <c r="A12" s="243" t="str">
        <f>'0X15 Int og Nett'!A5</f>
        <v>0X15</v>
      </c>
      <c r="B12" t="s">
        <v>46</v>
      </c>
      <c r="E12" s="198">
        <f>'0X15 Int og Nett'!K37</f>
        <v>0</v>
      </c>
      <c r="F12" s="199">
        <f>'0X15 Int og Nett'!L37</f>
        <v>0</v>
      </c>
      <c r="G12" s="182">
        <f t="shared" si="1"/>
        <v>0</v>
      </c>
      <c r="H12" s="183"/>
      <c r="I12" s="301"/>
      <c r="J12" s="203"/>
      <c r="K12" s="182">
        <f t="shared" si="0"/>
        <v>0</v>
      </c>
      <c r="L12" s="165"/>
      <c r="M12" s="172"/>
      <c r="N12" s="173"/>
      <c r="O12" s="174"/>
    </row>
    <row r="13" spans="1:15" s="46" customFormat="1" ht="15">
      <c r="A13" s="244" t="str">
        <f>'0X19 Fastlønn'!A5</f>
        <v>0X19</v>
      </c>
      <c r="B13" s="160" t="s">
        <v>55</v>
      </c>
      <c r="E13" s="296"/>
      <c r="F13" s="200"/>
      <c r="G13" s="182">
        <f>'0X19 Fastlønn'!M66</f>
        <v>0</v>
      </c>
      <c r="H13" s="183"/>
      <c r="I13" s="301">
        <f>-(SUM(I8:I12)+SUM(I14:I27))</f>
        <v>0</v>
      </c>
      <c r="J13" s="203">
        <f>I13*'0X19 Fastlønn'!$E$68</f>
        <v>0</v>
      </c>
      <c r="K13" s="182">
        <f t="shared" si="0"/>
        <v>0</v>
      </c>
      <c r="L13" s="167"/>
      <c r="M13" s="172"/>
      <c r="N13" s="173"/>
      <c r="O13" s="174"/>
    </row>
    <row r="14" spans="1:15" ht="15">
      <c r="A14" s="243" t="s">
        <v>67</v>
      </c>
      <c r="B14" s="243" t="s">
        <v>34</v>
      </c>
      <c r="E14" s="198">
        <f>'0X21 Stp. 1'!$V$68</f>
        <v>0</v>
      </c>
      <c r="F14" s="199">
        <f>'0X21 Stp. 1'!$X$68</f>
        <v>0</v>
      </c>
      <c r="G14" s="182">
        <f t="shared" si="1"/>
        <v>0</v>
      </c>
      <c r="H14" s="183"/>
      <c r="I14" s="301">
        <f>'0X21 Stp. 1'!$H$68</f>
        <v>0</v>
      </c>
      <c r="J14" s="203">
        <f>I14*'0X19 Fastlønn'!$E$68</f>
        <v>0</v>
      </c>
      <c r="K14" s="182">
        <f t="shared" si="0"/>
        <v>0</v>
      </c>
      <c r="L14" s="165"/>
      <c r="M14" s="172">
        <f>'0X21 Stp. 1'!$E$9</f>
        <v>0</v>
      </c>
      <c r="N14" s="173">
        <f>'0X21 Stp. 1'!$E$10</f>
        <v>0</v>
      </c>
      <c r="O14" s="174">
        <f>'0X21 Stp. 1'!$E$11</f>
        <v>0</v>
      </c>
    </row>
    <row r="15" spans="1:15" ht="15">
      <c r="A15" s="243" t="s">
        <v>68</v>
      </c>
      <c r="B15" s="243" t="s">
        <v>47</v>
      </c>
      <c r="E15" s="198">
        <f>'0X22 Stp. 2'!$V$68</f>
        <v>0</v>
      </c>
      <c r="F15" s="199">
        <f>'0X22 Stp. 2'!$X$68</f>
        <v>0</v>
      </c>
      <c r="G15" s="182">
        <f t="shared" si="1"/>
        <v>0</v>
      </c>
      <c r="H15" s="183"/>
      <c r="I15" s="301">
        <f>'0X22 Stp. 2'!$H$68</f>
        <v>0</v>
      </c>
      <c r="J15" s="203">
        <f>I15*'0X19 Fastlønn'!$E$68</f>
        <v>0</v>
      </c>
      <c r="K15" s="182">
        <f aca="true" t="shared" si="2" ref="K15:K27">G15+J15</f>
        <v>0</v>
      </c>
      <c r="L15" s="165"/>
      <c r="M15" s="172">
        <f>'0X22 Stp. 2'!$E$9</f>
        <v>0</v>
      </c>
      <c r="N15" s="173">
        <f>'0X22 Stp. 2'!$E$10</f>
        <v>0</v>
      </c>
      <c r="O15" s="174">
        <f>'0X22 Stp. 2'!$E$11</f>
        <v>0</v>
      </c>
    </row>
    <row r="16" spans="1:15" ht="15">
      <c r="A16" s="243" t="s">
        <v>69</v>
      </c>
      <c r="B16" s="243" t="s">
        <v>48</v>
      </c>
      <c r="E16" s="198">
        <f>'0X23 Stp. 3'!$V$68</f>
        <v>0</v>
      </c>
      <c r="F16" s="199">
        <f>'0X23 Stp. 3'!$X$68</f>
        <v>0</v>
      </c>
      <c r="G16" s="182">
        <f t="shared" si="1"/>
        <v>0</v>
      </c>
      <c r="H16" s="183"/>
      <c r="I16" s="301">
        <f>'0X23 Stp. 3'!$H$68</f>
        <v>0</v>
      </c>
      <c r="J16" s="203">
        <f>I16*'0X19 Fastlønn'!$E$68</f>
        <v>0</v>
      </c>
      <c r="K16" s="182">
        <f t="shared" si="2"/>
        <v>0</v>
      </c>
      <c r="L16" s="165"/>
      <c r="M16" s="172">
        <f>'0X23 Stp. 3'!$E$9</f>
        <v>0</v>
      </c>
      <c r="N16" s="173">
        <f>'0X23 Stp. 3'!$E$10</f>
        <v>0</v>
      </c>
      <c r="O16" s="174">
        <f>'0X23 Stp. 3'!$E$11</f>
        <v>0</v>
      </c>
    </row>
    <row r="17" spans="1:15" ht="15">
      <c r="A17" s="243" t="s">
        <v>70</v>
      </c>
      <c r="B17" s="243" t="s">
        <v>49</v>
      </c>
      <c r="E17" s="198">
        <f>'0X24 Stp. 4'!$V$68</f>
        <v>0</v>
      </c>
      <c r="F17" s="199">
        <f>'0X24 Stp. 4'!$X$68</f>
        <v>0</v>
      </c>
      <c r="G17" s="182">
        <f t="shared" si="1"/>
        <v>0</v>
      </c>
      <c r="H17" s="183"/>
      <c r="I17" s="301">
        <f>'0X24 Stp. 4'!$H$68</f>
        <v>0</v>
      </c>
      <c r="J17" s="203">
        <f>I17*'0X19 Fastlønn'!$E$68</f>
        <v>0</v>
      </c>
      <c r="K17" s="182">
        <f t="shared" si="2"/>
        <v>0</v>
      </c>
      <c r="L17" s="165"/>
      <c r="M17" s="172">
        <f>'0X24 Stp. 4'!$E$9</f>
        <v>0</v>
      </c>
      <c r="N17" s="173">
        <f>'0X24 Stp. 4'!$E$10</f>
        <v>0</v>
      </c>
      <c r="O17" s="174">
        <f>'0X24 Stp. 4'!$E$11</f>
        <v>0</v>
      </c>
    </row>
    <row r="18" spans="1:15" ht="15">
      <c r="A18" s="243" t="s">
        <v>71</v>
      </c>
      <c r="B18" s="243" t="s">
        <v>50</v>
      </c>
      <c r="E18" s="198">
        <f>'0X25 Stp. 5'!$V$68</f>
        <v>0</v>
      </c>
      <c r="F18" s="199">
        <f>'0X25 Stp. 5'!$X$68</f>
        <v>0</v>
      </c>
      <c r="G18" s="182">
        <f t="shared" si="1"/>
        <v>0</v>
      </c>
      <c r="H18" s="183"/>
      <c r="I18" s="301">
        <f>'0X25 Stp. 5'!$H$68</f>
        <v>0</v>
      </c>
      <c r="J18" s="203">
        <f>I18*'0X19 Fastlønn'!$E$68</f>
        <v>0</v>
      </c>
      <c r="K18" s="182">
        <f t="shared" si="2"/>
        <v>0</v>
      </c>
      <c r="L18" s="165"/>
      <c r="M18" s="172">
        <f>'0X25 Stp. 5'!$E$9</f>
        <v>0</v>
      </c>
      <c r="N18" s="173">
        <f>'0X25 Stp. 5'!$E$10</f>
        <v>0</v>
      </c>
      <c r="O18" s="174">
        <f>'0X25 Stp. 5'!$E$11</f>
        <v>0</v>
      </c>
    </row>
    <row r="19" spans="1:15" ht="15">
      <c r="A19" s="243" t="s">
        <v>72</v>
      </c>
      <c r="B19" s="243" t="s">
        <v>51</v>
      </c>
      <c r="E19" s="198">
        <f>'0X26 Stp. 6'!$V$68</f>
        <v>0</v>
      </c>
      <c r="F19" s="199">
        <f>'0X26 Stp. 6'!$X$68</f>
        <v>0</v>
      </c>
      <c r="G19" s="182">
        <f t="shared" si="1"/>
        <v>0</v>
      </c>
      <c r="H19" s="183"/>
      <c r="I19" s="301">
        <f>'0X26 Stp. 6'!$H$68</f>
        <v>0</v>
      </c>
      <c r="J19" s="203">
        <f>I19*'0X19 Fastlønn'!$E$68</f>
        <v>0</v>
      </c>
      <c r="K19" s="182">
        <f t="shared" si="2"/>
        <v>0</v>
      </c>
      <c r="L19" s="165"/>
      <c r="M19" s="172">
        <f>'0X26 Stp. 6'!$E$9</f>
        <v>0</v>
      </c>
      <c r="N19" s="173">
        <f>'0X26 Stp. 6'!$E$10</f>
        <v>0</v>
      </c>
      <c r="O19" s="174">
        <f>'0X26 Stp. 6'!$E$11</f>
        <v>0</v>
      </c>
    </row>
    <row r="20" spans="1:15" ht="15">
      <c r="A20" s="243" t="s">
        <v>73</v>
      </c>
      <c r="B20" s="243" t="s">
        <v>52</v>
      </c>
      <c r="E20" s="198">
        <f>'0X27 Stp. 7'!$V$68</f>
        <v>0</v>
      </c>
      <c r="F20" s="199">
        <f>'0X27 Stp. 7'!$X$68</f>
        <v>0</v>
      </c>
      <c r="G20" s="182">
        <f t="shared" si="1"/>
        <v>0</v>
      </c>
      <c r="H20" s="183"/>
      <c r="I20" s="301">
        <f>'0X27 Stp. 7'!$H$68</f>
        <v>0</v>
      </c>
      <c r="J20" s="203">
        <f>I20*'0X19 Fastlønn'!$E$68</f>
        <v>0</v>
      </c>
      <c r="K20" s="182">
        <f t="shared" si="2"/>
        <v>0</v>
      </c>
      <c r="L20" s="165"/>
      <c r="M20" s="172">
        <f>'0X27 Stp. 7'!$E$9</f>
        <v>0</v>
      </c>
      <c r="N20" s="173">
        <f>'0X27 Stp. 7'!$E$10</f>
        <v>0</v>
      </c>
      <c r="O20" s="174">
        <f>'0X27 Stp. 7'!$E$11</f>
        <v>0</v>
      </c>
    </row>
    <row r="21" spans="1:15" ht="15">
      <c r="A21" s="243" t="s">
        <v>74</v>
      </c>
      <c r="B21" s="243" t="s">
        <v>53</v>
      </c>
      <c r="E21" s="198">
        <f>'0X28 Stp. 8'!$V$68</f>
        <v>0</v>
      </c>
      <c r="F21" s="199">
        <f>'0X28 Stp. 8'!$X$68</f>
        <v>0</v>
      </c>
      <c r="G21" s="182">
        <f t="shared" si="1"/>
        <v>0</v>
      </c>
      <c r="H21" s="183"/>
      <c r="I21" s="301">
        <f>'0X28 Stp. 8'!$H$68</f>
        <v>0</v>
      </c>
      <c r="J21" s="203">
        <f>I21*'0X19 Fastlønn'!$E$68</f>
        <v>0</v>
      </c>
      <c r="K21" s="182">
        <f t="shared" si="2"/>
        <v>0</v>
      </c>
      <c r="L21" s="165"/>
      <c r="M21" s="172">
        <f>'0X28 Stp. 8'!$E$9</f>
        <v>0</v>
      </c>
      <c r="N21" s="173">
        <f>'0X28 Stp. 8'!$E$10</f>
        <v>0</v>
      </c>
      <c r="O21" s="174">
        <f>'0X28 Stp. 8'!$E$11</f>
        <v>0</v>
      </c>
    </row>
    <row r="22" spans="1:15" ht="15">
      <c r="A22" s="243" t="s">
        <v>87</v>
      </c>
      <c r="B22" s="243" t="s">
        <v>88</v>
      </c>
      <c r="E22" s="198">
        <f>'0X29 Stp. 9'!$V$68</f>
        <v>0</v>
      </c>
      <c r="F22" s="199">
        <f>'0X29 Stp. 9'!$X$68</f>
        <v>0</v>
      </c>
      <c r="G22" s="182">
        <f aca="true" t="shared" si="3" ref="G22:G27">SUM(E22:F22)</f>
        <v>0</v>
      </c>
      <c r="I22" s="301">
        <f>'0X29 Stp. 9'!$H$68</f>
        <v>0</v>
      </c>
      <c r="J22" s="203">
        <f>I22*'0X19 Fastlønn'!$E$68</f>
        <v>0</v>
      </c>
      <c r="K22" s="182">
        <f t="shared" si="2"/>
        <v>0</v>
      </c>
      <c r="M22" s="172">
        <f>'0X29 Stp. 9'!$E$9</f>
        <v>0</v>
      </c>
      <c r="N22" s="173">
        <f>'0X29 Stp. 9'!$E$10</f>
        <v>0</v>
      </c>
      <c r="O22" s="174">
        <f>'0X29 Stp. 9'!$E$11</f>
        <v>0</v>
      </c>
    </row>
    <row r="23" spans="1:15" ht="15">
      <c r="A23" s="243" t="s">
        <v>89</v>
      </c>
      <c r="B23" s="243" t="s">
        <v>90</v>
      </c>
      <c r="E23" s="198">
        <f>'0X30 Stp. 10'!$V$68</f>
        <v>0</v>
      </c>
      <c r="F23" s="199">
        <f>'0X30 Stp. 10'!$X$68</f>
        <v>0</v>
      </c>
      <c r="G23" s="182">
        <f t="shared" si="3"/>
        <v>0</v>
      </c>
      <c r="I23" s="301">
        <f>'0X30 Stp. 10'!$H$68</f>
        <v>0</v>
      </c>
      <c r="J23" s="203">
        <f>I23*'0X19 Fastlønn'!$E$68</f>
        <v>0</v>
      </c>
      <c r="K23" s="182">
        <f t="shared" si="2"/>
        <v>0</v>
      </c>
      <c r="M23" s="172">
        <f>'0X30 Stp. 10'!$E$9</f>
        <v>0</v>
      </c>
      <c r="N23" s="173">
        <f>'0X30 Stp. 10'!$E$10</f>
        <v>0</v>
      </c>
      <c r="O23" s="174">
        <f>'0X30 Stp. 10'!$E$11</f>
        <v>0</v>
      </c>
    </row>
    <row r="24" spans="1:15" ht="15">
      <c r="A24" s="243" t="s">
        <v>106</v>
      </c>
      <c r="B24" s="243" t="s">
        <v>112</v>
      </c>
      <c r="E24" s="198">
        <f>'0X31 Stp. 11'!$V$68</f>
        <v>0</v>
      </c>
      <c r="F24" s="199">
        <f>'0X31 Stp. 11'!$X$68</f>
        <v>0</v>
      </c>
      <c r="G24" s="182">
        <f t="shared" si="3"/>
        <v>0</v>
      </c>
      <c r="I24" s="301">
        <f>'0X31 Stp. 11'!$H$68</f>
        <v>0</v>
      </c>
      <c r="J24" s="203">
        <f>I24*'0X19 Fastlønn'!$E$68</f>
        <v>0</v>
      </c>
      <c r="K24" s="182">
        <f t="shared" si="2"/>
        <v>0</v>
      </c>
      <c r="M24" s="172">
        <f>'0X31 Stp. 11'!$E$9</f>
        <v>0</v>
      </c>
      <c r="N24" s="173">
        <f>'0X31 Stp. 11'!$E$10</f>
        <v>0</v>
      </c>
      <c r="O24" s="174">
        <f>'0X31 Stp. 11'!$E$11</f>
        <v>0</v>
      </c>
    </row>
    <row r="25" spans="1:15" ht="15">
      <c r="A25" s="243" t="s">
        <v>107</v>
      </c>
      <c r="B25" s="243" t="s">
        <v>113</v>
      </c>
      <c r="E25" s="198">
        <f>'0X32 Stp. 12'!$V$68</f>
        <v>0</v>
      </c>
      <c r="F25" s="199">
        <f>'0X32 Stp. 12'!$X$68</f>
        <v>0</v>
      </c>
      <c r="G25" s="182">
        <f t="shared" si="3"/>
        <v>0</v>
      </c>
      <c r="I25" s="301">
        <f>'0X32 Stp. 12'!$H$68</f>
        <v>0</v>
      </c>
      <c r="J25" s="203">
        <f>I25*'0X19 Fastlønn'!$E$68</f>
        <v>0</v>
      </c>
      <c r="K25" s="182">
        <f t="shared" si="2"/>
        <v>0</v>
      </c>
      <c r="M25" s="172">
        <f>'0X32 Stp. 12'!$E$9</f>
        <v>0</v>
      </c>
      <c r="N25" s="173">
        <f>'0X32 Stp. 12'!$E$10</f>
        <v>0</v>
      </c>
      <c r="O25" s="174">
        <f>'0X32 Stp. 12'!$E$11</f>
        <v>0</v>
      </c>
    </row>
    <row r="26" spans="1:15" ht="15">
      <c r="A26" s="243" t="s">
        <v>108</v>
      </c>
      <c r="B26" s="243" t="s">
        <v>114</v>
      </c>
      <c r="E26" s="198">
        <f>'0X33 Stp. 13'!$V$68</f>
        <v>0</v>
      </c>
      <c r="F26" s="199">
        <f>'0X33 Stp. 13'!$X$68</f>
        <v>0</v>
      </c>
      <c r="G26" s="182">
        <f t="shared" si="3"/>
        <v>0</v>
      </c>
      <c r="I26" s="301">
        <f>'0X33 Stp. 13'!$H$68</f>
        <v>0</v>
      </c>
      <c r="J26" s="203">
        <f>I26*'0X19 Fastlønn'!$E$68</f>
        <v>0</v>
      </c>
      <c r="K26" s="182">
        <f t="shared" si="2"/>
        <v>0</v>
      </c>
      <c r="M26" s="172">
        <f>'0X33 Stp. 13'!$E$9</f>
        <v>0</v>
      </c>
      <c r="N26" s="173">
        <f>'0X33 Stp. 13'!$E$10</f>
        <v>0</v>
      </c>
      <c r="O26" s="174">
        <f>'0X33 Stp. 13'!$E$11</f>
        <v>0</v>
      </c>
    </row>
    <row r="27" spans="1:15" ht="15">
      <c r="A27" s="243" t="s">
        <v>109</v>
      </c>
      <c r="B27" s="243" t="s">
        <v>115</v>
      </c>
      <c r="E27" s="198">
        <f>'0X34 Stp. 14'!$V$68</f>
        <v>0</v>
      </c>
      <c r="F27" s="199">
        <f>'0X34 Stp. 14'!$X$68</f>
        <v>0</v>
      </c>
      <c r="G27" s="182">
        <f t="shared" si="3"/>
        <v>0</v>
      </c>
      <c r="I27" s="301">
        <f>'0X34 Stp. 14'!$H$68</f>
        <v>0</v>
      </c>
      <c r="J27" s="203">
        <f>I27*'0X19 Fastlønn'!$E$68</f>
        <v>0</v>
      </c>
      <c r="K27" s="182">
        <f t="shared" si="2"/>
        <v>0</v>
      </c>
      <c r="M27" s="172">
        <f>'0X34 Stp. 14'!$E$9</f>
        <v>0</v>
      </c>
      <c r="N27" s="173">
        <f>'0X34 Stp. 14'!$E$10</f>
        <v>0</v>
      </c>
      <c r="O27" s="174">
        <f>'0X34 Stp. 14'!$E$11</f>
        <v>0</v>
      </c>
    </row>
    <row r="28" spans="5:15" ht="15">
      <c r="E28" s="198"/>
      <c r="F28" s="199"/>
      <c r="G28" s="185"/>
      <c r="I28" s="301"/>
      <c r="J28" s="203"/>
      <c r="K28" s="182"/>
      <c r="M28" s="175"/>
      <c r="N28" s="176"/>
      <c r="O28" s="177"/>
    </row>
    <row r="29" spans="1:15" ht="15.75" thickBot="1">
      <c r="A29" s="157" t="s">
        <v>43</v>
      </c>
      <c r="B29" s="157"/>
      <c r="C29" s="157"/>
      <c r="D29" s="157"/>
      <c r="E29" s="201">
        <f>SUM(E13:E28)</f>
        <v>0</v>
      </c>
      <c r="F29" s="202">
        <f>SUM(F13:F28)</f>
        <v>0</v>
      </c>
      <c r="G29" s="178">
        <f>SUM(G13:G28)</f>
        <v>0</v>
      </c>
      <c r="H29" s="158"/>
      <c r="I29" s="302">
        <f>SUM(I13:I28)</f>
        <v>0</v>
      </c>
      <c r="J29" s="202">
        <f>SUM(J13:J28)</f>
        <v>0</v>
      </c>
      <c r="K29" s="178">
        <f>SUM(K13:K28)</f>
        <v>0</v>
      </c>
      <c r="L29" s="158"/>
      <c r="M29" s="195">
        <f>SUM(M14:M28)</f>
        <v>0</v>
      </c>
      <c r="N29" s="196">
        <f>SUM(N14:N28)</f>
        <v>0</v>
      </c>
      <c r="O29" s="178">
        <f>SUM(O14:O28)</f>
        <v>0</v>
      </c>
    </row>
    <row r="31" spans="1:15" ht="15">
      <c r="A31" s="159" t="s">
        <v>111</v>
      </c>
      <c r="M31" s="245"/>
      <c r="N31" s="243"/>
      <c r="O31" s="243"/>
    </row>
  </sheetData>
  <sheetProtection/>
  <mergeCells count="4">
    <mergeCell ref="E5:G5"/>
    <mergeCell ref="I5:K5"/>
    <mergeCell ref="M5:O5"/>
    <mergeCell ref="A2:B2"/>
  </mergeCells>
  <printOptions/>
  <pageMargins left="0.7874015748031497" right="0.7874015748031497" top="0.8267716535433072" bottom="0.6299212598425197" header="0.5118110236220472" footer="0.5511811023622047"/>
  <pageSetup fitToHeight="1" fitToWidth="1" horizontalDpi="600" verticalDpi="600" orientation="landscape" paperSize="9" scale="95" r:id="rId1"/>
  <headerFooter alignWithMargins="0">
    <oddHeader>&amp;LKHiO - Budsjett 2013&amp;CMAL for budsjettering &amp;RVedlegg til budsjettnotat av 01.07.2011</oddHeader>
    <oddFooter>&amp;CSide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9111111111124">
    <pageSetUpPr fitToPage="1"/>
  </sheetPr>
  <dimension ref="A1:AF129"/>
  <sheetViews>
    <sheetView showGridLines="0" zoomScalePageLayoutView="0" workbookViewId="0" topLeftCell="A1">
      <pane ySplit="13" topLeftCell="A53" activePane="bottomLeft" state="frozen"/>
      <selection pane="topLeft" activeCell="B4" sqref="B4"/>
      <selection pane="bottomLeft"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69</v>
      </c>
      <c r="B5" s="42" t="str">
        <f>Oversikt!B17</f>
        <v>Studieprogram 4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0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9111111111125">
    <pageSetUpPr fitToPage="1"/>
  </sheetPr>
  <dimension ref="A1:AF129"/>
  <sheetViews>
    <sheetView showGridLines="0" zoomScalePageLayoutView="0" workbookViewId="0" topLeftCell="A1">
      <pane ySplit="12" topLeftCell="A58" activePane="bottomLeft" state="frozen"/>
      <selection pane="topLeft" activeCell="B4" sqref="B4"/>
      <selection pane="bottomLeft"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70</v>
      </c>
      <c r="B5" s="42" t="str">
        <f>Oversikt!B18</f>
        <v>Studieprogram 5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1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9111111111126">
    <pageSetUpPr fitToPage="1"/>
  </sheetPr>
  <dimension ref="A1:AF129"/>
  <sheetViews>
    <sheetView showGridLines="0" zoomScalePageLayoutView="0" workbookViewId="0" topLeftCell="A1">
      <pane ySplit="12" topLeftCell="A52" activePane="bottomLeft" state="frozen"/>
      <selection pane="topLeft" activeCell="B4" sqref="B4"/>
      <selection pane="bottomLeft" activeCell="N72" sqref="N72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71</v>
      </c>
      <c r="B5" s="42" t="str">
        <f>Oversikt!B19</f>
        <v>Studieprogram 6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1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9111111111127">
    <pageSetUpPr fitToPage="1"/>
  </sheetPr>
  <dimension ref="A1:AF129"/>
  <sheetViews>
    <sheetView showGridLines="0" zoomScalePageLayoutView="0" workbookViewId="0" topLeftCell="A1">
      <pane ySplit="12" topLeftCell="A13" activePane="bottomLeft" state="frozen"/>
      <selection pane="topLeft" activeCell="B4" sqref="B4"/>
      <selection pane="bottomLeft"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72</v>
      </c>
      <c r="B5" s="42" t="str">
        <f>Oversikt!B20</f>
        <v>Studieprogram 7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1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9111111111128">
    <pageSetUpPr fitToPage="1"/>
  </sheetPr>
  <dimension ref="A1:AF129"/>
  <sheetViews>
    <sheetView showGridLines="0" zoomScalePageLayoutView="0" workbookViewId="0" topLeftCell="A1">
      <pane ySplit="12" topLeftCell="A58" activePane="bottomLeft" state="frozen"/>
      <selection pane="topLeft" activeCell="B4" sqref="B4"/>
      <selection pane="bottomLeft"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73</v>
      </c>
      <c r="B5" s="42" t="str">
        <f>Oversikt!B21</f>
        <v>Studieprogram 8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1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9111111111129">
    <pageSetUpPr fitToPage="1"/>
  </sheetPr>
  <dimension ref="A1:AF129"/>
  <sheetViews>
    <sheetView showGridLines="0" zoomScalePageLayoutView="0" workbookViewId="0" topLeftCell="A1">
      <pane ySplit="12" topLeftCell="A40" activePane="bottomLeft" state="frozen"/>
      <selection pane="topLeft" activeCell="B4" sqref="B4"/>
      <selection pane="bottomLeft"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74</v>
      </c>
      <c r="B5" s="42" t="str">
        <f>Oversikt!B22</f>
        <v>Studieprogram 9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1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zoomScalePageLayoutView="0" workbookViewId="0" topLeftCell="A1">
      <selection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87</v>
      </c>
      <c r="B5" s="42" t="str">
        <f>Oversikt!B23</f>
        <v>Studieprogram 10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zoomScalePageLayoutView="0" workbookViewId="0" topLeftCell="A1">
      <selection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89</v>
      </c>
      <c r="B5" s="42" t="str">
        <f>Oversikt!B24</f>
        <v>Studieprogram 11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zoomScalePageLayoutView="0" workbookViewId="0" topLeftCell="A1">
      <selection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106</v>
      </c>
      <c r="B5" s="42" t="str">
        <f>Oversikt!B25</f>
        <v>Studieprogram 12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zoomScalePageLayoutView="0" workbookViewId="0" topLeftCell="A1">
      <selection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107</v>
      </c>
      <c r="B5" s="42" t="str">
        <f>Oversikt!B26</f>
        <v>Studieprogram 13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9111111111121">
    <pageSetUpPr fitToPage="1"/>
  </sheetPr>
  <dimension ref="A1:U90"/>
  <sheetViews>
    <sheetView showGridLines="0" zoomScalePageLayoutView="0" workbookViewId="0" topLeftCell="A1">
      <pane ySplit="12" topLeftCell="A13" activePane="bottomLeft" state="frozen"/>
      <selection pane="topLeft" activeCell="B4" sqref="B4"/>
      <selection pane="bottomLeft" activeCell="W24" sqref="W24"/>
    </sheetView>
  </sheetViews>
  <sheetFormatPr defaultColWidth="9.00390625" defaultRowHeight="15.75"/>
  <cols>
    <col min="1" max="1" width="13.125" style="8" customWidth="1"/>
    <col min="2" max="2" width="24.75390625" style="8" customWidth="1"/>
    <col min="3" max="3" width="6.25390625" style="9" customWidth="1"/>
    <col min="4" max="4" width="6.625" style="8" customWidth="1"/>
    <col min="5" max="5" width="8.875" style="8" customWidth="1"/>
    <col min="6" max="6" width="11.75390625" style="8" hidden="1" customWidth="1"/>
    <col min="7" max="9" width="11.125" style="8" hidden="1" customWidth="1"/>
    <col min="10" max="10" width="11.75390625" style="8" hidden="1" customWidth="1"/>
    <col min="11" max="12" width="8.875" style="8" customWidth="1"/>
    <col min="13" max="13" width="10.125" style="11" customWidth="1"/>
    <col min="14" max="14" width="7.75390625" style="11" customWidth="1"/>
    <col min="15" max="15" width="9.25390625" style="11" customWidth="1"/>
    <col min="16" max="16384" width="9.00390625" style="8" customWidth="1"/>
  </cols>
  <sheetData>
    <row r="1" spans="1:11" ht="15.75">
      <c r="A1" s="46" t="str">
        <f>Oversikt!A1</f>
        <v>KUNSTHØGSKOLEN I OSLO</v>
      </c>
      <c r="B1" s="27"/>
      <c r="F1" s="27"/>
      <c r="G1" s="27"/>
      <c r="H1" s="27"/>
      <c r="I1" s="27"/>
      <c r="J1" s="27"/>
      <c r="K1" s="27"/>
    </row>
    <row r="2" spans="1:11" ht="15.75">
      <c r="A2" s="46" t="str">
        <f>Oversikt!A2</f>
        <v>Fakultet for </v>
      </c>
      <c r="B2" s="27"/>
      <c r="F2" s="27"/>
      <c r="G2" s="27"/>
      <c r="H2" s="27"/>
      <c r="I2" s="27"/>
      <c r="J2" s="27"/>
      <c r="K2" s="27"/>
    </row>
    <row r="3" spans="1:11" ht="15.75">
      <c r="A3" s="46" t="s">
        <v>127</v>
      </c>
      <c r="B3" s="27"/>
      <c r="F3" s="27"/>
      <c r="G3" s="27"/>
      <c r="H3" s="27"/>
      <c r="I3" s="27"/>
      <c r="J3" s="27"/>
      <c r="K3" s="27"/>
    </row>
    <row r="4" spans="1:15" ht="20.25">
      <c r="A4" s="7"/>
      <c r="E4" s="42"/>
      <c r="G4" s="42"/>
      <c r="H4" s="42"/>
      <c r="I4" s="42"/>
      <c r="J4" s="42"/>
      <c r="K4" s="42"/>
      <c r="N4" s="147"/>
      <c r="O4" s="147"/>
    </row>
    <row r="5" spans="1:15" ht="15.75">
      <c r="A5" s="22" t="s">
        <v>62</v>
      </c>
      <c r="B5" s="42" t="s">
        <v>60</v>
      </c>
      <c r="E5" s="43" t="s">
        <v>117</v>
      </c>
      <c r="G5" s="43"/>
      <c r="H5" s="43"/>
      <c r="I5" s="43"/>
      <c r="J5" s="43"/>
      <c r="K5" s="43"/>
      <c r="N5" s="147"/>
      <c r="O5" s="147"/>
    </row>
    <row r="6" spans="2:3" ht="14.25" customHeight="1" thickBot="1">
      <c r="B6" s="142"/>
      <c r="C6" s="8"/>
    </row>
    <row r="7" spans="1:15" s="11" customFormat="1" ht="64.5" thickTop="1">
      <c r="A7" s="328" t="s">
        <v>116</v>
      </c>
      <c r="B7" s="330" t="s">
        <v>30</v>
      </c>
      <c r="C7" s="51"/>
      <c r="D7" s="51"/>
      <c r="E7" s="332" t="s">
        <v>126</v>
      </c>
      <c r="F7" s="51" t="s">
        <v>14</v>
      </c>
      <c r="G7" s="55" t="s">
        <v>17</v>
      </c>
      <c r="H7" s="51" t="s">
        <v>16</v>
      </c>
      <c r="I7" s="55" t="s">
        <v>15</v>
      </c>
      <c r="J7" s="100" t="s">
        <v>18</v>
      </c>
      <c r="K7" s="326" t="s">
        <v>38</v>
      </c>
      <c r="L7" s="324" t="s">
        <v>39</v>
      </c>
      <c r="M7" s="326" t="s">
        <v>40</v>
      </c>
      <c r="N7" s="57"/>
      <c r="O7" s="150"/>
    </row>
    <row r="8" spans="1:15" ht="13.5" thickBot="1">
      <c r="A8" s="329"/>
      <c r="B8" s="331"/>
      <c r="C8" s="110"/>
      <c r="D8" s="12"/>
      <c r="E8" s="333"/>
      <c r="F8" s="52"/>
      <c r="G8" s="79">
        <v>0.12</v>
      </c>
      <c r="H8" s="80">
        <v>0.1403</v>
      </c>
      <c r="I8" s="81">
        <v>1140</v>
      </c>
      <c r="J8" s="101">
        <v>0.141</v>
      </c>
      <c r="K8" s="327"/>
      <c r="L8" s="325"/>
      <c r="M8" s="327"/>
      <c r="N8" s="150"/>
      <c r="O8" s="150"/>
    </row>
    <row r="9" spans="1:15" ht="14.25" customHeight="1" thickBot="1" thickTop="1">
      <c r="A9" s="111"/>
      <c r="B9" s="112"/>
      <c r="C9" s="113"/>
      <c r="D9" s="114"/>
      <c r="E9" s="151" t="s">
        <v>28</v>
      </c>
      <c r="F9" s="115"/>
      <c r="G9" s="116">
        <v>0.12</v>
      </c>
      <c r="H9" s="117">
        <v>0.1403</v>
      </c>
      <c r="I9" s="118"/>
      <c r="J9" s="120">
        <v>0.141</v>
      </c>
      <c r="K9" s="152" t="s">
        <v>4</v>
      </c>
      <c r="L9" s="143" t="s">
        <v>5</v>
      </c>
      <c r="M9" s="152" t="s">
        <v>41</v>
      </c>
      <c r="N9" s="150"/>
      <c r="O9" s="150"/>
    </row>
    <row r="10" spans="1:21" s="9" customFormat="1" ht="14.25" customHeight="1">
      <c r="A10" s="24"/>
      <c r="B10" s="24"/>
      <c r="C10" s="72"/>
      <c r="D10" s="37"/>
      <c r="E10" s="153"/>
      <c r="F10" s="53">
        <f>$E10</f>
        <v>0</v>
      </c>
      <c r="G10" s="49">
        <f>+F10*$G$9</f>
        <v>0</v>
      </c>
      <c r="H10" s="310">
        <f>SUM(F10:G10)*$H$9</f>
        <v>0</v>
      </c>
      <c r="I10" s="49"/>
      <c r="J10" s="310">
        <f>SUM(F10:I10)*$J$9</f>
        <v>0</v>
      </c>
      <c r="K10" s="104">
        <f aca="true" t="shared" si="0" ref="K10:K39">SUM(F10:J10)</f>
        <v>0</v>
      </c>
      <c r="L10" s="140"/>
      <c r="M10" s="104">
        <f>K10+L10</f>
        <v>0</v>
      </c>
      <c r="N10" s="37"/>
      <c r="O10" s="37"/>
      <c r="Q10"/>
      <c r="R10"/>
      <c r="S10"/>
      <c r="T10"/>
      <c r="U10"/>
    </row>
    <row r="11" spans="1:21" s="9" customFormat="1" ht="14.25" customHeight="1">
      <c r="A11" s="24"/>
      <c r="B11" s="24"/>
      <c r="C11" s="72"/>
      <c r="D11" s="37"/>
      <c r="E11" s="153"/>
      <c r="F11" s="53">
        <f aca="true" t="shared" si="1" ref="F11:F39">E11</f>
        <v>0</v>
      </c>
      <c r="G11" s="49">
        <f aca="true" t="shared" si="2" ref="G11:G39">+F11*$G$9</f>
        <v>0</v>
      </c>
      <c r="H11" s="310">
        <f aca="true" t="shared" si="3" ref="H11:H39">SUM(F11:G11)*$H$9</f>
        <v>0</v>
      </c>
      <c r="I11" s="49"/>
      <c r="J11" s="310">
        <f aca="true" t="shared" si="4" ref="J11:J39">SUM(F11:I11)*$J$9</f>
        <v>0</v>
      </c>
      <c r="K11" s="104">
        <f t="shared" si="0"/>
        <v>0</v>
      </c>
      <c r="L11" s="140"/>
      <c r="M11" s="104">
        <f aca="true" t="shared" si="5" ref="M11:M39">K11+L11</f>
        <v>0</v>
      </c>
      <c r="N11" s="37"/>
      <c r="O11" s="37"/>
      <c r="Q11"/>
      <c r="R11"/>
      <c r="S11"/>
      <c r="T11"/>
      <c r="U11"/>
    </row>
    <row r="12" spans="1:21" s="9" customFormat="1" ht="14.25" customHeight="1">
      <c r="A12" s="24"/>
      <c r="B12" s="24"/>
      <c r="C12" s="72"/>
      <c r="D12" s="37"/>
      <c r="E12" s="153"/>
      <c r="F12" s="53">
        <f t="shared" si="1"/>
        <v>0</v>
      </c>
      <c r="G12" s="49">
        <f t="shared" si="2"/>
        <v>0</v>
      </c>
      <c r="H12" s="310">
        <f t="shared" si="3"/>
        <v>0</v>
      </c>
      <c r="I12" s="49"/>
      <c r="J12" s="310">
        <f t="shared" si="4"/>
        <v>0</v>
      </c>
      <c r="K12" s="104">
        <f t="shared" si="0"/>
        <v>0</v>
      </c>
      <c r="L12" s="140"/>
      <c r="M12" s="104">
        <f t="shared" si="5"/>
        <v>0</v>
      </c>
      <c r="N12" s="37"/>
      <c r="O12" s="37"/>
      <c r="Q12"/>
      <c r="R12"/>
      <c r="S12"/>
      <c r="T12"/>
      <c r="U12"/>
    </row>
    <row r="13" spans="1:21" s="9" customFormat="1" ht="14.25" customHeight="1">
      <c r="A13" s="24"/>
      <c r="B13" s="24"/>
      <c r="C13" s="72"/>
      <c r="D13" s="37"/>
      <c r="E13" s="153"/>
      <c r="F13" s="53">
        <f t="shared" si="1"/>
        <v>0</v>
      </c>
      <c r="G13" s="49">
        <f t="shared" si="2"/>
        <v>0</v>
      </c>
      <c r="H13" s="310">
        <f t="shared" si="3"/>
        <v>0</v>
      </c>
      <c r="I13" s="49"/>
      <c r="J13" s="310">
        <f t="shared" si="4"/>
        <v>0</v>
      </c>
      <c r="K13" s="104">
        <f t="shared" si="0"/>
        <v>0</v>
      </c>
      <c r="L13" s="140"/>
      <c r="M13" s="104">
        <f t="shared" si="5"/>
        <v>0</v>
      </c>
      <c r="N13" s="37"/>
      <c r="O13" s="37"/>
      <c r="Q13"/>
      <c r="R13"/>
      <c r="S13"/>
      <c r="T13"/>
      <c r="U13"/>
    </row>
    <row r="14" spans="1:21" s="9" customFormat="1" ht="14.25" customHeight="1">
      <c r="A14" s="24"/>
      <c r="B14" s="24"/>
      <c r="C14" s="72"/>
      <c r="D14" s="37"/>
      <c r="E14" s="153"/>
      <c r="F14" s="53">
        <f t="shared" si="1"/>
        <v>0</v>
      </c>
      <c r="G14" s="49">
        <f t="shared" si="2"/>
        <v>0</v>
      </c>
      <c r="H14" s="310">
        <f t="shared" si="3"/>
        <v>0</v>
      </c>
      <c r="I14" s="49"/>
      <c r="J14" s="310">
        <f t="shared" si="4"/>
        <v>0</v>
      </c>
      <c r="K14" s="104">
        <f t="shared" si="0"/>
        <v>0</v>
      </c>
      <c r="L14" s="140"/>
      <c r="M14" s="104">
        <f t="shared" si="5"/>
        <v>0</v>
      </c>
      <c r="N14" s="37"/>
      <c r="O14" s="37"/>
      <c r="Q14"/>
      <c r="R14"/>
      <c r="S14"/>
      <c r="T14"/>
      <c r="U14"/>
    </row>
    <row r="15" spans="1:21" s="9" customFormat="1" ht="14.25" customHeight="1">
      <c r="A15" s="24"/>
      <c r="B15" s="24"/>
      <c r="C15" s="72"/>
      <c r="D15" s="37"/>
      <c r="E15" s="153"/>
      <c r="F15" s="53">
        <f t="shared" si="1"/>
        <v>0</v>
      </c>
      <c r="G15" s="49">
        <f t="shared" si="2"/>
        <v>0</v>
      </c>
      <c r="H15" s="310">
        <f t="shared" si="3"/>
        <v>0</v>
      </c>
      <c r="I15" s="49"/>
      <c r="J15" s="310">
        <f t="shared" si="4"/>
        <v>0</v>
      </c>
      <c r="K15" s="104">
        <f t="shared" si="0"/>
        <v>0</v>
      </c>
      <c r="L15" s="140"/>
      <c r="M15" s="104">
        <f t="shared" si="5"/>
        <v>0</v>
      </c>
      <c r="N15" s="37"/>
      <c r="O15" s="37"/>
      <c r="Q15"/>
      <c r="R15"/>
      <c r="S15"/>
      <c r="T15"/>
      <c r="U15"/>
    </row>
    <row r="16" spans="1:21" s="9" customFormat="1" ht="14.25" customHeight="1">
      <c r="A16" s="24"/>
      <c r="B16" s="24"/>
      <c r="C16" s="72"/>
      <c r="D16" s="37"/>
      <c r="E16" s="153"/>
      <c r="F16" s="53">
        <f t="shared" si="1"/>
        <v>0</v>
      </c>
      <c r="G16" s="49">
        <f t="shared" si="2"/>
        <v>0</v>
      </c>
      <c r="H16" s="310">
        <f t="shared" si="3"/>
        <v>0</v>
      </c>
      <c r="I16" s="49"/>
      <c r="J16" s="310">
        <f t="shared" si="4"/>
        <v>0</v>
      </c>
      <c r="K16" s="104">
        <f t="shared" si="0"/>
        <v>0</v>
      </c>
      <c r="L16" s="140"/>
      <c r="M16" s="104">
        <f t="shared" si="5"/>
        <v>0</v>
      </c>
      <c r="N16" s="37"/>
      <c r="O16" s="37"/>
      <c r="Q16"/>
      <c r="R16"/>
      <c r="S16"/>
      <c r="T16"/>
      <c r="U16"/>
    </row>
    <row r="17" spans="1:21" s="9" customFormat="1" ht="14.25" customHeight="1">
      <c r="A17" s="24"/>
      <c r="B17" s="24"/>
      <c r="C17" s="72"/>
      <c r="D17" s="37"/>
      <c r="E17" s="153"/>
      <c r="F17" s="53">
        <f t="shared" si="1"/>
        <v>0</v>
      </c>
      <c r="G17" s="49">
        <f t="shared" si="2"/>
        <v>0</v>
      </c>
      <c r="H17" s="310">
        <f t="shared" si="3"/>
        <v>0</v>
      </c>
      <c r="I17" s="49"/>
      <c r="J17" s="310">
        <f t="shared" si="4"/>
        <v>0</v>
      </c>
      <c r="K17" s="104">
        <f t="shared" si="0"/>
        <v>0</v>
      </c>
      <c r="L17" s="140"/>
      <c r="M17" s="104">
        <f t="shared" si="5"/>
        <v>0</v>
      </c>
      <c r="N17" s="37"/>
      <c r="O17" s="37"/>
      <c r="Q17"/>
      <c r="R17"/>
      <c r="S17"/>
      <c r="T17"/>
      <c r="U17"/>
    </row>
    <row r="18" spans="1:21" s="9" customFormat="1" ht="14.25" customHeight="1">
      <c r="A18" s="24"/>
      <c r="B18" s="24"/>
      <c r="C18" s="72"/>
      <c r="D18" s="37"/>
      <c r="E18" s="153"/>
      <c r="F18" s="53">
        <f t="shared" si="1"/>
        <v>0</v>
      </c>
      <c r="G18" s="49">
        <f t="shared" si="2"/>
        <v>0</v>
      </c>
      <c r="H18" s="310">
        <f t="shared" si="3"/>
        <v>0</v>
      </c>
      <c r="I18" s="49"/>
      <c r="J18" s="310">
        <f t="shared" si="4"/>
        <v>0</v>
      </c>
      <c r="K18" s="104">
        <f t="shared" si="0"/>
        <v>0</v>
      </c>
      <c r="L18" s="140"/>
      <c r="M18" s="104">
        <f t="shared" si="5"/>
        <v>0</v>
      </c>
      <c r="N18" s="37"/>
      <c r="O18" s="37"/>
      <c r="Q18"/>
      <c r="R18"/>
      <c r="S18"/>
      <c r="T18"/>
      <c r="U18"/>
    </row>
    <row r="19" spans="1:21" s="9" customFormat="1" ht="14.25" customHeight="1">
      <c r="A19" s="24"/>
      <c r="B19" s="24"/>
      <c r="C19" s="72"/>
      <c r="D19" s="37"/>
      <c r="E19" s="153"/>
      <c r="F19" s="53">
        <f t="shared" si="1"/>
        <v>0</v>
      </c>
      <c r="G19" s="49">
        <f t="shared" si="2"/>
        <v>0</v>
      </c>
      <c r="H19" s="310">
        <f t="shared" si="3"/>
        <v>0</v>
      </c>
      <c r="I19" s="49"/>
      <c r="J19" s="310">
        <f t="shared" si="4"/>
        <v>0</v>
      </c>
      <c r="K19" s="104">
        <f t="shared" si="0"/>
        <v>0</v>
      </c>
      <c r="L19" s="140"/>
      <c r="M19" s="104">
        <f t="shared" si="5"/>
        <v>0</v>
      </c>
      <c r="N19" s="37"/>
      <c r="O19" s="37"/>
      <c r="Q19"/>
      <c r="R19"/>
      <c r="S19"/>
      <c r="T19"/>
      <c r="U19"/>
    </row>
    <row r="20" spans="1:21" s="9" customFormat="1" ht="14.25" customHeight="1">
      <c r="A20" s="24"/>
      <c r="B20" s="24"/>
      <c r="C20" s="72"/>
      <c r="D20" s="37"/>
      <c r="E20" s="153"/>
      <c r="F20" s="53">
        <f t="shared" si="1"/>
        <v>0</v>
      </c>
      <c r="G20" s="49">
        <f t="shared" si="2"/>
        <v>0</v>
      </c>
      <c r="H20" s="310">
        <f t="shared" si="3"/>
        <v>0</v>
      </c>
      <c r="I20" s="49"/>
      <c r="J20" s="310">
        <f t="shared" si="4"/>
        <v>0</v>
      </c>
      <c r="K20" s="104">
        <f t="shared" si="0"/>
        <v>0</v>
      </c>
      <c r="L20" s="140"/>
      <c r="M20" s="104">
        <f t="shared" si="5"/>
        <v>0</v>
      </c>
      <c r="N20" s="37"/>
      <c r="O20" s="37"/>
      <c r="Q20"/>
      <c r="R20"/>
      <c r="S20"/>
      <c r="T20"/>
      <c r="U20"/>
    </row>
    <row r="21" spans="1:21" s="9" customFormat="1" ht="14.25" customHeight="1">
      <c r="A21" s="24"/>
      <c r="B21" s="24"/>
      <c r="C21" s="72"/>
      <c r="D21" s="37"/>
      <c r="E21" s="153"/>
      <c r="F21" s="53">
        <f t="shared" si="1"/>
        <v>0</v>
      </c>
      <c r="G21" s="49">
        <f t="shared" si="2"/>
        <v>0</v>
      </c>
      <c r="H21" s="310">
        <f t="shared" si="3"/>
        <v>0</v>
      </c>
      <c r="I21" s="49"/>
      <c r="J21" s="310">
        <f t="shared" si="4"/>
        <v>0</v>
      </c>
      <c r="K21" s="104">
        <f t="shared" si="0"/>
        <v>0</v>
      </c>
      <c r="L21" s="140"/>
      <c r="M21" s="104">
        <f t="shared" si="5"/>
        <v>0</v>
      </c>
      <c r="N21" s="37"/>
      <c r="O21" s="37"/>
      <c r="Q21"/>
      <c r="R21"/>
      <c r="S21"/>
      <c r="T21"/>
      <c r="U21"/>
    </row>
    <row r="22" spans="1:21" s="9" customFormat="1" ht="14.25" customHeight="1">
      <c r="A22" s="24"/>
      <c r="B22" s="24"/>
      <c r="C22" s="72"/>
      <c r="D22" s="37"/>
      <c r="E22" s="153"/>
      <c r="F22" s="53">
        <f t="shared" si="1"/>
        <v>0</v>
      </c>
      <c r="G22" s="49">
        <f t="shared" si="2"/>
        <v>0</v>
      </c>
      <c r="H22" s="310">
        <f t="shared" si="3"/>
        <v>0</v>
      </c>
      <c r="I22" s="49"/>
      <c r="J22" s="310">
        <f t="shared" si="4"/>
        <v>0</v>
      </c>
      <c r="K22" s="104">
        <f t="shared" si="0"/>
        <v>0</v>
      </c>
      <c r="L22" s="140"/>
      <c r="M22" s="104">
        <f t="shared" si="5"/>
        <v>0</v>
      </c>
      <c r="N22" s="37"/>
      <c r="O22" s="37"/>
      <c r="Q22"/>
      <c r="R22"/>
      <c r="S22"/>
      <c r="T22"/>
      <c r="U22"/>
    </row>
    <row r="23" spans="1:21" s="9" customFormat="1" ht="14.25" customHeight="1">
      <c r="A23" s="24"/>
      <c r="B23" s="24"/>
      <c r="C23" s="72"/>
      <c r="D23" s="37"/>
      <c r="E23" s="153"/>
      <c r="F23" s="53">
        <f t="shared" si="1"/>
        <v>0</v>
      </c>
      <c r="G23" s="49">
        <f t="shared" si="2"/>
        <v>0</v>
      </c>
      <c r="H23" s="310">
        <f t="shared" si="3"/>
        <v>0</v>
      </c>
      <c r="I23" s="49"/>
      <c r="J23" s="310">
        <f t="shared" si="4"/>
        <v>0</v>
      </c>
      <c r="K23" s="104">
        <f t="shared" si="0"/>
        <v>0</v>
      </c>
      <c r="L23" s="140"/>
      <c r="M23" s="104">
        <f t="shared" si="5"/>
        <v>0</v>
      </c>
      <c r="N23" s="37"/>
      <c r="O23" s="37"/>
      <c r="Q23"/>
      <c r="R23"/>
      <c r="S23"/>
      <c r="T23"/>
      <c r="U23"/>
    </row>
    <row r="24" spans="1:21" s="9" customFormat="1" ht="14.25" customHeight="1">
      <c r="A24" s="24"/>
      <c r="B24" s="24"/>
      <c r="C24" s="72"/>
      <c r="D24" s="37"/>
      <c r="E24" s="153"/>
      <c r="F24" s="53">
        <f t="shared" si="1"/>
        <v>0</v>
      </c>
      <c r="G24" s="49">
        <f t="shared" si="2"/>
        <v>0</v>
      </c>
      <c r="H24" s="310">
        <f t="shared" si="3"/>
        <v>0</v>
      </c>
      <c r="I24" s="49"/>
      <c r="J24" s="310">
        <f t="shared" si="4"/>
        <v>0</v>
      </c>
      <c r="K24" s="104">
        <f t="shared" si="0"/>
        <v>0</v>
      </c>
      <c r="L24" s="140"/>
      <c r="M24" s="104">
        <f t="shared" si="5"/>
        <v>0</v>
      </c>
      <c r="N24" s="37"/>
      <c r="O24" s="37"/>
      <c r="Q24"/>
      <c r="R24"/>
      <c r="S24"/>
      <c r="T24"/>
      <c r="U24"/>
    </row>
    <row r="25" spans="1:21" s="9" customFormat="1" ht="14.25" customHeight="1">
      <c r="A25" s="24"/>
      <c r="B25" s="24"/>
      <c r="C25" s="72"/>
      <c r="D25" s="37"/>
      <c r="E25" s="153"/>
      <c r="F25" s="53">
        <f t="shared" si="1"/>
        <v>0</v>
      </c>
      <c r="G25" s="49">
        <f t="shared" si="2"/>
        <v>0</v>
      </c>
      <c r="H25" s="310">
        <f t="shared" si="3"/>
        <v>0</v>
      </c>
      <c r="I25" s="49"/>
      <c r="J25" s="310">
        <f t="shared" si="4"/>
        <v>0</v>
      </c>
      <c r="K25" s="104">
        <f t="shared" si="0"/>
        <v>0</v>
      </c>
      <c r="L25" s="140"/>
      <c r="M25" s="104">
        <f t="shared" si="5"/>
        <v>0</v>
      </c>
      <c r="N25" s="37"/>
      <c r="O25" s="37"/>
      <c r="Q25"/>
      <c r="R25"/>
      <c r="S25"/>
      <c r="T25"/>
      <c r="U25"/>
    </row>
    <row r="26" spans="1:21" s="9" customFormat="1" ht="14.25" customHeight="1">
      <c r="A26" s="24"/>
      <c r="B26" s="24"/>
      <c r="C26" s="72"/>
      <c r="D26" s="37"/>
      <c r="E26" s="153"/>
      <c r="F26" s="53">
        <f t="shared" si="1"/>
        <v>0</v>
      </c>
      <c r="G26" s="49">
        <f t="shared" si="2"/>
        <v>0</v>
      </c>
      <c r="H26" s="310">
        <f t="shared" si="3"/>
        <v>0</v>
      </c>
      <c r="I26" s="49"/>
      <c r="J26" s="310">
        <f t="shared" si="4"/>
        <v>0</v>
      </c>
      <c r="K26" s="104">
        <f t="shared" si="0"/>
        <v>0</v>
      </c>
      <c r="L26" s="140"/>
      <c r="M26" s="104">
        <f t="shared" si="5"/>
        <v>0</v>
      </c>
      <c r="N26" s="37"/>
      <c r="O26" s="37"/>
      <c r="Q26"/>
      <c r="R26"/>
      <c r="S26"/>
      <c r="T26"/>
      <c r="U26"/>
    </row>
    <row r="27" spans="1:21" s="9" customFormat="1" ht="14.25" customHeight="1">
      <c r="A27" s="24"/>
      <c r="B27" s="24"/>
      <c r="C27" s="72"/>
      <c r="D27" s="37"/>
      <c r="E27" s="153"/>
      <c r="F27" s="53">
        <f t="shared" si="1"/>
        <v>0</v>
      </c>
      <c r="G27" s="49">
        <f t="shared" si="2"/>
        <v>0</v>
      </c>
      <c r="H27" s="310">
        <f t="shared" si="3"/>
        <v>0</v>
      </c>
      <c r="I27" s="49"/>
      <c r="J27" s="310">
        <f t="shared" si="4"/>
        <v>0</v>
      </c>
      <c r="K27" s="104">
        <f t="shared" si="0"/>
        <v>0</v>
      </c>
      <c r="L27" s="140"/>
      <c r="M27" s="104">
        <f t="shared" si="5"/>
        <v>0</v>
      </c>
      <c r="N27" s="37"/>
      <c r="O27" s="37"/>
      <c r="Q27"/>
      <c r="R27"/>
      <c r="S27"/>
      <c r="T27"/>
      <c r="U27"/>
    </row>
    <row r="28" spans="1:21" s="9" customFormat="1" ht="14.25" customHeight="1">
      <c r="A28" s="24"/>
      <c r="B28" s="24"/>
      <c r="C28" s="72"/>
      <c r="D28" s="37"/>
      <c r="E28" s="153"/>
      <c r="F28" s="53">
        <f t="shared" si="1"/>
        <v>0</v>
      </c>
      <c r="G28" s="49">
        <f t="shared" si="2"/>
        <v>0</v>
      </c>
      <c r="H28" s="310">
        <f t="shared" si="3"/>
        <v>0</v>
      </c>
      <c r="I28" s="49"/>
      <c r="J28" s="310">
        <f t="shared" si="4"/>
        <v>0</v>
      </c>
      <c r="K28" s="104">
        <f t="shared" si="0"/>
        <v>0</v>
      </c>
      <c r="L28" s="140"/>
      <c r="M28" s="104">
        <f t="shared" si="5"/>
        <v>0</v>
      </c>
      <c r="N28" s="37"/>
      <c r="O28" s="37"/>
      <c r="Q28"/>
      <c r="R28"/>
      <c r="S28"/>
      <c r="T28"/>
      <c r="U28"/>
    </row>
    <row r="29" spans="1:21" s="9" customFormat="1" ht="14.25" customHeight="1">
      <c r="A29" s="24"/>
      <c r="B29" s="24"/>
      <c r="C29" s="72"/>
      <c r="D29" s="37"/>
      <c r="E29" s="153"/>
      <c r="F29" s="53">
        <f t="shared" si="1"/>
        <v>0</v>
      </c>
      <c r="G29" s="49">
        <f t="shared" si="2"/>
        <v>0</v>
      </c>
      <c r="H29" s="310">
        <f t="shared" si="3"/>
        <v>0</v>
      </c>
      <c r="I29" s="49"/>
      <c r="J29" s="310">
        <f t="shared" si="4"/>
        <v>0</v>
      </c>
      <c r="K29" s="104">
        <f t="shared" si="0"/>
        <v>0</v>
      </c>
      <c r="L29" s="140"/>
      <c r="M29" s="104">
        <f t="shared" si="5"/>
        <v>0</v>
      </c>
      <c r="N29" s="37"/>
      <c r="O29" s="37"/>
      <c r="Q29"/>
      <c r="R29"/>
      <c r="S29"/>
      <c r="T29"/>
      <c r="U29"/>
    </row>
    <row r="30" spans="1:21" s="9" customFormat="1" ht="14.25" customHeight="1">
      <c r="A30" s="24"/>
      <c r="B30" s="24"/>
      <c r="C30" s="72"/>
      <c r="D30" s="37"/>
      <c r="E30" s="153"/>
      <c r="F30" s="53">
        <f t="shared" si="1"/>
        <v>0</v>
      </c>
      <c r="G30" s="49">
        <f t="shared" si="2"/>
        <v>0</v>
      </c>
      <c r="H30" s="310">
        <f t="shared" si="3"/>
        <v>0</v>
      </c>
      <c r="I30" s="49"/>
      <c r="J30" s="310">
        <f t="shared" si="4"/>
        <v>0</v>
      </c>
      <c r="K30" s="104">
        <f t="shared" si="0"/>
        <v>0</v>
      </c>
      <c r="L30" s="140"/>
      <c r="M30" s="104">
        <f t="shared" si="5"/>
        <v>0</v>
      </c>
      <c r="N30" s="37"/>
      <c r="O30" s="37"/>
      <c r="Q30"/>
      <c r="R30"/>
      <c r="S30"/>
      <c r="T30"/>
      <c r="U30"/>
    </row>
    <row r="31" spans="1:21" s="9" customFormat="1" ht="14.25" customHeight="1">
      <c r="A31" s="24"/>
      <c r="B31" s="24"/>
      <c r="C31" s="72"/>
      <c r="D31" s="37"/>
      <c r="E31" s="153"/>
      <c r="F31" s="53">
        <f t="shared" si="1"/>
        <v>0</v>
      </c>
      <c r="G31" s="49">
        <f t="shared" si="2"/>
        <v>0</v>
      </c>
      <c r="H31" s="310">
        <f t="shared" si="3"/>
        <v>0</v>
      </c>
      <c r="I31" s="49"/>
      <c r="J31" s="310">
        <f t="shared" si="4"/>
        <v>0</v>
      </c>
      <c r="K31" s="104">
        <f t="shared" si="0"/>
        <v>0</v>
      </c>
      <c r="L31" s="140"/>
      <c r="M31" s="104">
        <f t="shared" si="5"/>
        <v>0</v>
      </c>
      <c r="N31" s="37"/>
      <c r="O31" s="37"/>
      <c r="Q31"/>
      <c r="R31"/>
      <c r="S31"/>
      <c r="T31"/>
      <c r="U31"/>
    </row>
    <row r="32" spans="1:21" s="9" customFormat="1" ht="14.25" customHeight="1">
      <c r="A32" s="24"/>
      <c r="B32" s="24"/>
      <c r="C32" s="72"/>
      <c r="D32" s="37"/>
      <c r="E32" s="153"/>
      <c r="F32" s="53">
        <f t="shared" si="1"/>
        <v>0</v>
      </c>
      <c r="G32" s="49">
        <f t="shared" si="2"/>
        <v>0</v>
      </c>
      <c r="H32" s="310">
        <f t="shared" si="3"/>
        <v>0</v>
      </c>
      <c r="I32" s="49"/>
      <c r="J32" s="310">
        <f t="shared" si="4"/>
        <v>0</v>
      </c>
      <c r="K32" s="104">
        <f t="shared" si="0"/>
        <v>0</v>
      </c>
      <c r="L32" s="140"/>
      <c r="M32" s="104">
        <f t="shared" si="5"/>
        <v>0</v>
      </c>
      <c r="N32" s="37"/>
      <c r="O32" s="37"/>
      <c r="Q32"/>
      <c r="R32"/>
      <c r="S32"/>
      <c r="T32"/>
      <c r="U32"/>
    </row>
    <row r="33" spans="1:21" s="9" customFormat="1" ht="14.25" customHeight="1">
      <c r="A33" s="24"/>
      <c r="B33" s="24"/>
      <c r="C33" s="72"/>
      <c r="D33" s="37"/>
      <c r="E33" s="153"/>
      <c r="F33" s="53">
        <f t="shared" si="1"/>
        <v>0</v>
      </c>
      <c r="G33" s="49">
        <f t="shared" si="2"/>
        <v>0</v>
      </c>
      <c r="H33" s="310">
        <f t="shared" si="3"/>
        <v>0</v>
      </c>
      <c r="I33" s="49"/>
      <c r="J33" s="310">
        <f t="shared" si="4"/>
        <v>0</v>
      </c>
      <c r="K33" s="104">
        <f t="shared" si="0"/>
        <v>0</v>
      </c>
      <c r="L33" s="140"/>
      <c r="M33" s="104">
        <f t="shared" si="5"/>
        <v>0</v>
      </c>
      <c r="N33" s="37"/>
      <c r="O33" s="37"/>
      <c r="Q33"/>
      <c r="R33"/>
      <c r="S33"/>
      <c r="T33"/>
      <c r="U33"/>
    </row>
    <row r="34" spans="1:21" s="9" customFormat="1" ht="14.25" customHeight="1">
      <c r="A34" s="24"/>
      <c r="B34" s="24"/>
      <c r="C34" s="72"/>
      <c r="D34" s="37"/>
      <c r="E34" s="153"/>
      <c r="F34" s="53">
        <f t="shared" si="1"/>
        <v>0</v>
      </c>
      <c r="G34" s="49">
        <f t="shared" si="2"/>
        <v>0</v>
      </c>
      <c r="H34" s="310">
        <f t="shared" si="3"/>
        <v>0</v>
      </c>
      <c r="I34" s="49"/>
      <c r="J34" s="310">
        <f t="shared" si="4"/>
        <v>0</v>
      </c>
      <c r="K34" s="104">
        <f t="shared" si="0"/>
        <v>0</v>
      </c>
      <c r="L34" s="140"/>
      <c r="M34" s="104">
        <f t="shared" si="5"/>
        <v>0</v>
      </c>
      <c r="N34" s="37"/>
      <c r="O34" s="37"/>
      <c r="Q34"/>
      <c r="R34"/>
      <c r="S34"/>
      <c r="T34"/>
      <c r="U34"/>
    </row>
    <row r="35" spans="1:21" s="9" customFormat="1" ht="14.25" customHeight="1">
      <c r="A35" s="24"/>
      <c r="B35" s="24"/>
      <c r="C35" s="72"/>
      <c r="D35" s="37"/>
      <c r="E35" s="153"/>
      <c r="F35" s="53">
        <f t="shared" si="1"/>
        <v>0</v>
      </c>
      <c r="G35" s="49">
        <f t="shared" si="2"/>
        <v>0</v>
      </c>
      <c r="H35" s="310">
        <f t="shared" si="3"/>
        <v>0</v>
      </c>
      <c r="I35" s="49"/>
      <c r="J35" s="310">
        <f t="shared" si="4"/>
        <v>0</v>
      </c>
      <c r="K35" s="104">
        <f t="shared" si="0"/>
        <v>0</v>
      </c>
      <c r="L35" s="140"/>
      <c r="M35" s="104">
        <f t="shared" si="5"/>
        <v>0</v>
      </c>
      <c r="N35" s="37"/>
      <c r="O35" s="37"/>
      <c r="Q35"/>
      <c r="R35"/>
      <c r="S35"/>
      <c r="T35"/>
      <c r="U35"/>
    </row>
    <row r="36" spans="1:21" s="9" customFormat="1" ht="14.25" customHeight="1">
      <c r="A36" s="24"/>
      <c r="B36" s="24"/>
      <c r="C36" s="72"/>
      <c r="D36" s="37"/>
      <c r="E36" s="153"/>
      <c r="F36" s="53">
        <f t="shared" si="1"/>
        <v>0</v>
      </c>
      <c r="G36" s="49">
        <f t="shared" si="2"/>
        <v>0</v>
      </c>
      <c r="H36" s="310">
        <f t="shared" si="3"/>
        <v>0</v>
      </c>
      <c r="I36" s="49"/>
      <c r="J36" s="310">
        <f t="shared" si="4"/>
        <v>0</v>
      </c>
      <c r="K36" s="104">
        <f t="shared" si="0"/>
        <v>0</v>
      </c>
      <c r="L36" s="140"/>
      <c r="M36" s="104">
        <f t="shared" si="5"/>
        <v>0</v>
      </c>
      <c r="N36" s="37"/>
      <c r="O36" s="37"/>
      <c r="Q36"/>
      <c r="R36"/>
      <c r="S36"/>
      <c r="T36"/>
      <c r="U36"/>
    </row>
    <row r="37" spans="1:21" s="9" customFormat="1" ht="14.25" customHeight="1">
      <c r="A37" s="24"/>
      <c r="B37" s="24"/>
      <c r="C37" s="72"/>
      <c r="D37" s="37"/>
      <c r="E37" s="153"/>
      <c r="F37" s="53">
        <f t="shared" si="1"/>
        <v>0</v>
      </c>
      <c r="G37" s="49">
        <f t="shared" si="2"/>
        <v>0</v>
      </c>
      <c r="H37" s="310">
        <f t="shared" si="3"/>
        <v>0</v>
      </c>
      <c r="I37" s="49"/>
      <c r="J37" s="310">
        <f t="shared" si="4"/>
        <v>0</v>
      </c>
      <c r="K37" s="104">
        <f t="shared" si="0"/>
        <v>0</v>
      </c>
      <c r="L37" s="140"/>
      <c r="M37" s="104">
        <f t="shared" si="5"/>
        <v>0</v>
      </c>
      <c r="N37" s="37"/>
      <c r="O37" s="37"/>
      <c r="Q37"/>
      <c r="R37"/>
      <c r="S37"/>
      <c r="T37"/>
      <c r="U37"/>
    </row>
    <row r="38" spans="1:21" s="9" customFormat="1" ht="14.25" customHeight="1">
      <c r="A38" s="24"/>
      <c r="B38" s="24"/>
      <c r="C38" s="72"/>
      <c r="D38" s="37"/>
      <c r="E38" s="153"/>
      <c r="F38" s="53">
        <f t="shared" si="1"/>
        <v>0</v>
      </c>
      <c r="G38" s="49">
        <f t="shared" si="2"/>
        <v>0</v>
      </c>
      <c r="H38" s="310">
        <f t="shared" si="3"/>
        <v>0</v>
      </c>
      <c r="I38" s="49"/>
      <c r="J38" s="310">
        <f t="shared" si="4"/>
        <v>0</v>
      </c>
      <c r="K38" s="104">
        <f t="shared" si="0"/>
        <v>0</v>
      </c>
      <c r="L38" s="140"/>
      <c r="M38" s="104">
        <f t="shared" si="5"/>
        <v>0</v>
      </c>
      <c r="N38" s="37"/>
      <c r="O38" s="37"/>
      <c r="Q38"/>
      <c r="R38"/>
      <c r="S38"/>
      <c r="T38"/>
      <c r="U38"/>
    </row>
    <row r="39" spans="1:21" ht="14.25" customHeight="1" thickBot="1">
      <c r="A39" s="132"/>
      <c r="B39" s="132" t="s">
        <v>25</v>
      </c>
      <c r="C39" s="128"/>
      <c r="D39" s="133"/>
      <c r="E39" s="153"/>
      <c r="F39" s="53">
        <f t="shared" si="1"/>
        <v>0</v>
      </c>
      <c r="G39" s="49">
        <f t="shared" si="2"/>
        <v>0</v>
      </c>
      <c r="H39" s="310">
        <f t="shared" si="3"/>
        <v>0</v>
      </c>
      <c r="I39" s="49"/>
      <c r="J39" s="310">
        <f t="shared" si="4"/>
        <v>0</v>
      </c>
      <c r="K39" s="104">
        <f t="shared" si="0"/>
        <v>0</v>
      </c>
      <c r="L39" s="140"/>
      <c r="M39" s="104">
        <f t="shared" si="5"/>
        <v>0</v>
      </c>
      <c r="N39" s="37"/>
      <c r="O39" s="37"/>
      <c r="Q39"/>
      <c r="R39"/>
      <c r="S39"/>
      <c r="T39"/>
      <c r="U39"/>
    </row>
    <row r="40" spans="1:21" ht="14.25" customHeight="1" thickBot="1">
      <c r="A40" s="63" t="s">
        <v>0</v>
      </c>
      <c r="B40" s="63"/>
      <c r="C40" s="63"/>
      <c r="D40" s="63"/>
      <c r="E40" s="109">
        <f aca="true" t="shared" si="6" ref="E40:M40">SUM(E10:E39)</f>
        <v>0</v>
      </c>
      <c r="F40" s="109">
        <f t="shared" si="6"/>
        <v>0</v>
      </c>
      <c r="G40" s="109">
        <f t="shared" si="6"/>
        <v>0</v>
      </c>
      <c r="H40" s="109">
        <f t="shared" si="6"/>
        <v>0</v>
      </c>
      <c r="I40" s="109">
        <f t="shared" si="6"/>
        <v>0</v>
      </c>
      <c r="J40" s="109">
        <f t="shared" si="6"/>
        <v>0</v>
      </c>
      <c r="K40" s="109">
        <f t="shared" si="6"/>
        <v>0</v>
      </c>
      <c r="L40" s="109">
        <f t="shared" si="6"/>
        <v>0</v>
      </c>
      <c r="M40" s="109">
        <f t="shared" si="6"/>
        <v>0</v>
      </c>
      <c r="Q40"/>
      <c r="R40"/>
      <c r="S40"/>
      <c r="T40"/>
      <c r="U40"/>
    </row>
    <row r="41" spans="1:21" s="9" customFormat="1" ht="14.25" customHeight="1">
      <c r="A41" s="17"/>
      <c r="B41" s="18"/>
      <c r="C41" s="8"/>
      <c r="D41" s="8"/>
      <c r="E41" s="8"/>
      <c r="F41" s="17"/>
      <c r="G41" s="17"/>
      <c r="H41" s="17"/>
      <c r="I41" s="17"/>
      <c r="J41" s="17"/>
      <c r="K41" s="17"/>
      <c r="L41" s="107"/>
      <c r="M41" s="17"/>
      <c r="N41" s="17"/>
      <c r="O41" s="17"/>
      <c r="Q41"/>
      <c r="R41"/>
      <c r="S41"/>
      <c r="T41"/>
      <c r="U41"/>
    </row>
    <row r="42" spans="1:21" ht="15">
      <c r="A42"/>
      <c r="B42"/>
      <c r="C42"/>
      <c r="D42"/>
      <c r="E42"/>
      <c r="F42"/>
      <c r="G42"/>
      <c r="H42"/>
      <c r="I42"/>
      <c r="J42"/>
      <c r="K42"/>
      <c r="L42"/>
      <c r="M42" s="37"/>
      <c r="N42" s="37"/>
      <c r="O42" s="37"/>
      <c r="Q42"/>
      <c r="R42"/>
      <c r="S42"/>
      <c r="T42"/>
      <c r="U42"/>
    </row>
    <row r="43" spans="1:21" s="11" customFormat="1" ht="15">
      <c r="A43"/>
      <c r="B43"/>
      <c r="C43"/>
      <c r="D43"/>
      <c r="E43"/>
      <c r="F43"/>
      <c r="G43"/>
      <c r="H43"/>
      <c r="I43"/>
      <c r="J43"/>
      <c r="K43"/>
      <c r="L43"/>
      <c r="M43" s="37"/>
      <c r="N43" s="37"/>
      <c r="O43" s="37"/>
      <c r="P43" s="8"/>
      <c r="Q43"/>
      <c r="R43"/>
      <c r="S43"/>
      <c r="T43"/>
      <c r="U43"/>
    </row>
    <row r="44" spans="1:21" s="11" customFormat="1" ht="15">
      <c r="A44"/>
      <c r="B44"/>
      <c r="C44"/>
      <c r="D44"/>
      <c r="E44"/>
      <c r="F44"/>
      <c r="G44"/>
      <c r="H44"/>
      <c r="I44"/>
      <c r="J44"/>
      <c r="K44"/>
      <c r="L44"/>
      <c r="M44" s="37"/>
      <c r="N44" s="37"/>
      <c r="O44" s="37"/>
      <c r="P44" s="8"/>
      <c r="Q44"/>
      <c r="R44"/>
      <c r="S44"/>
      <c r="T44"/>
      <c r="U44"/>
    </row>
    <row r="45" spans="1:21" s="11" customFormat="1" ht="15">
      <c r="A45"/>
      <c r="B45"/>
      <c r="C45"/>
      <c r="D45"/>
      <c r="E45"/>
      <c r="F45"/>
      <c r="G45"/>
      <c r="H45"/>
      <c r="I45"/>
      <c r="J45"/>
      <c r="K45"/>
      <c r="L45"/>
      <c r="M45" s="37"/>
      <c r="N45" s="37"/>
      <c r="O45" s="37"/>
      <c r="P45" s="8"/>
      <c r="Q45"/>
      <c r="R45"/>
      <c r="S45"/>
      <c r="T45"/>
      <c r="U45"/>
    </row>
    <row r="46" spans="1:21" s="11" customFormat="1" ht="15">
      <c r="A46"/>
      <c r="B46"/>
      <c r="C46"/>
      <c r="D46"/>
      <c r="E46"/>
      <c r="F46"/>
      <c r="G46"/>
      <c r="H46"/>
      <c r="I46"/>
      <c r="J46"/>
      <c r="K46"/>
      <c r="L46"/>
      <c r="M46" s="37"/>
      <c r="N46" s="37"/>
      <c r="O46" s="37"/>
      <c r="P46" s="8"/>
      <c r="Q46"/>
      <c r="R46"/>
      <c r="S46"/>
      <c r="T46"/>
      <c r="U46"/>
    </row>
    <row r="47" spans="1:21" s="11" customFormat="1" ht="15">
      <c r="A47"/>
      <c r="B47"/>
      <c r="C47"/>
      <c r="D47"/>
      <c r="E47"/>
      <c r="F47"/>
      <c r="G47"/>
      <c r="H47"/>
      <c r="I47"/>
      <c r="J47"/>
      <c r="K47"/>
      <c r="L47"/>
      <c r="M47" s="37"/>
      <c r="N47" s="37"/>
      <c r="O47" s="37"/>
      <c r="P47" s="8"/>
      <c r="Q47"/>
      <c r="R47"/>
      <c r="S47"/>
      <c r="T47"/>
      <c r="U47"/>
    </row>
    <row r="48" spans="1:21" ht="14.25" customHeight="1">
      <c r="A48"/>
      <c r="B48"/>
      <c r="C48"/>
      <c r="D48"/>
      <c r="E48"/>
      <c r="F48"/>
      <c r="G48"/>
      <c r="H48"/>
      <c r="I48"/>
      <c r="J48"/>
      <c r="K48"/>
      <c r="L48"/>
      <c r="M48" s="37"/>
      <c r="N48" s="37"/>
      <c r="O48" s="37"/>
      <c r="Q48"/>
      <c r="R48"/>
      <c r="S48"/>
      <c r="T48"/>
      <c r="U48"/>
    </row>
    <row r="49" spans="1:21" s="10" customFormat="1" ht="15">
      <c r="A49"/>
      <c r="B49"/>
      <c r="C49"/>
      <c r="D49"/>
      <c r="E49"/>
      <c r="F49"/>
      <c r="G49"/>
      <c r="H49"/>
      <c r="I49"/>
      <c r="J49"/>
      <c r="K49"/>
      <c r="L49"/>
      <c r="M49" s="37"/>
      <c r="N49" s="37"/>
      <c r="O49" s="37"/>
      <c r="P49" s="8"/>
      <c r="Q49"/>
      <c r="R49"/>
      <c r="S49"/>
      <c r="T49"/>
      <c r="U49"/>
    </row>
    <row r="50" spans="1:21" ht="15">
      <c r="A50"/>
      <c r="B50"/>
      <c r="C50"/>
      <c r="D50"/>
      <c r="E50"/>
      <c r="F50"/>
      <c r="G50"/>
      <c r="H50"/>
      <c r="I50"/>
      <c r="J50"/>
      <c r="K50"/>
      <c r="L50"/>
      <c r="M50" s="37"/>
      <c r="N50" s="37"/>
      <c r="O50" s="37"/>
      <c r="Q50"/>
      <c r="R50"/>
      <c r="S50"/>
      <c r="T50"/>
      <c r="U50"/>
    </row>
    <row r="51" spans="1:21" ht="15">
      <c r="A51"/>
      <c r="B51"/>
      <c r="C51"/>
      <c r="D51"/>
      <c r="E51"/>
      <c r="F51"/>
      <c r="G51"/>
      <c r="H51"/>
      <c r="I51"/>
      <c r="J51"/>
      <c r="K51"/>
      <c r="L51"/>
      <c r="M51" s="37"/>
      <c r="N51" s="37"/>
      <c r="O51" s="37"/>
      <c r="Q51"/>
      <c r="R51"/>
      <c r="S51"/>
      <c r="T51"/>
      <c r="U51"/>
    </row>
    <row r="52" spans="1:21" ht="15">
      <c r="A52"/>
      <c r="B52"/>
      <c r="C52"/>
      <c r="D52"/>
      <c r="E52"/>
      <c r="F52"/>
      <c r="G52"/>
      <c r="H52"/>
      <c r="I52"/>
      <c r="J52"/>
      <c r="K52"/>
      <c r="L52"/>
      <c r="M52" s="37"/>
      <c r="N52" s="37"/>
      <c r="O52" s="37"/>
      <c r="Q52"/>
      <c r="R52"/>
      <c r="S52"/>
      <c r="T52"/>
      <c r="U52"/>
    </row>
    <row r="53" spans="3:21" ht="15">
      <c r="C53" s="8"/>
      <c r="Q53"/>
      <c r="R53"/>
      <c r="S53"/>
      <c r="T53"/>
      <c r="U53"/>
    </row>
    <row r="54" spans="3:21" ht="15">
      <c r="C54" s="8"/>
      <c r="Q54"/>
      <c r="R54"/>
      <c r="S54"/>
      <c r="T54"/>
      <c r="U54"/>
    </row>
    <row r="55" spans="3:21" ht="15">
      <c r="C55" s="8"/>
      <c r="Q55"/>
      <c r="R55"/>
      <c r="S55"/>
      <c r="T55"/>
      <c r="U55"/>
    </row>
    <row r="56" spans="3:21" ht="15">
      <c r="C56" s="8"/>
      <c r="Q56"/>
      <c r="R56"/>
      <c r="S56"/>
      <c r="T56"/>
      <c r="U56"/>
    </row>
    <row r="57" spans="3:21" ht="15">
      <c r="C57" s="8"/>
      <c r="Q57"/>
      <c r="R57"/>
      <c r="S57"/>
      <c r="T57"/>
      <c r="U57"/>
    </row>
    <row r="58" spans="3:21" ht="15">
      <c r="C58" s="8"/>
      <c r="Q58"/>
      <c r="R58"/>
      <c r="S58"/>
      <c r="T58"/>
      <c r="U58"/>
    </row>
    <row r="59" spans="3:21" ht="15">
      <c r="C59" s="8"/>
      <c r="Q59"/>
      <c r="R59"/>
      <c r="S59"/>
      <c r="T59"/>
      <c r="U59"/>
    </row>
    <row r="60" spans="3:21" ht="15">
      <c r="C60" s="8"/>
      <c r="Q60"/>
      <c r="R60"/>
      <c r="S60"/>
      <c r="T60"/>
      <c r="U60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</sheetData>
  <sheetProtection/>
  <mergeCells count="6">
    <mergeCell ref="L7:L8"/>
    <mergeCell ref="M7:M8"/>
    <mergeCell ref="A7:A8"/>
    <mergeCell ref="B7:B8"/>
    <mergeCell ref="E7:E8"/>
    <mergeCell ref="K7:K8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r:id="rId3"/>
  <headerFooter alignWithMargins="0">
    <oddHeader>&amp;LKHiO - Budsjett 2013&amp;CMAL for budsjettering &amp;RVedlegg til budsjettnotat av 01.07.2011</oddHeader>
    <oddFooter>&amp;CSide &amp;P&amp;R&amp;F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zoomScalePageLayoutView="0" workbookViewId="0" topLeftCell="A1">
      <selection activeCell="P13" sqref="P13:V13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108</v>
      </c>
      <c r="B5" s="42" t="str">
        <f>Oversikt!B27</f>
        <v>Studieprogram 14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zoomScalePageLayoutView="0" workbookViewId="0" topLeftCell="A1">
      <selection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70</v>
      </c>
      <c r="B5" s="42">
        <f>Oversikt!B28</f>
        <v>0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7">
    <pageSetUpPr fitToPage="1"/>
  </sheetPr>
  <dimension ref="A1:L744"/>
  <sheetViews>
    <sheetView zoomScalePageLayoutView="0" workbookViewId="0" topLeftCell="A1">
      <selection activeCell="I31" sqref="I31"/>
    </sheetView>
  </sheetViews>
  <sheetFormatPr defaultColWidth="11.00390625" defaultRowHeight="15.75"/>
  <cols>
    <col min="1" max="1" width="4.25390625" style="0" customWidth="1"/>
    <col min="2" max="2" width="8.00390625" style="0" bestFit="1" customWidth="1"/>
    <col min="3" max="3" width="7.25390625" style="306" bestFit="1" customWidth="1"/>
  </cols>
  <sheetData>
    <row r="1" spans="1:4" s="5" customFormat="1" ht="17.25">
      <c r="A1" s="2" t="s">
        <v>6</v>
      </c>
      <c r="B1" s="3"/>
      <c r="C1" s="303"/>
      <c r="D1" s="4"/>
    </row>
    <row r="2" spans="1:4" s="5" customFormat="1" ht="12.75">
      <c r="A2" s="304" t="s">
        <v>129</v>
      </c>
      <c r="B2" s="3"/>
      <c r="C2" s="303"/>
      <c r="D2" s="4"/>
    </row>
    <row r="3" spans="2:4" s="5" customFormat="1" ht="12.75">
      <c r="B3" s="3"/>
      <c r="C3" s="303"/>
      <c r="D3" s="4"/>
    </row>
    <row r="4" spans="1:12" s="5" customFormat="1" ht="12.75">
      <c r="A4" s="6"/>
      <c r="B4" s="354" t="s">
        <v>130</v>
      </c>
      <c r="C4" s="355"/>
      <c r="D4" s="356"/>
      <c r="E4" s="357"/>
      <c r="F4" s="357"/>
      <c r="G4" s="356"/>
      <c r="H4" s="357"/>
      <c r="I4" s="356"/>
      <c r="J4" s="357"/>
      <c r="K4" s="357"/>
      <c r="L4" s="358"/>
    </row>
    <row r="5" spans="1:4" s="5" customFormat="1" ht="12.75">
      <c r="A5" s="308" t="s">
        <v>7</v>
      </c>
      <c r="B5" s="309" t="s">
        <v>24</v>
      </c>
      <c r="C5" s="309" t="s">
        <v>123</v>
      </c>
      <c r="D5" s="138"/>
    </row>
    <row r="6" spans="1:6" s="5" customFormat="1" ht="12.75">
      <c r="A6" s="311" t="s">
        <v>128</v>
      </c>
      <c r="B6" s="312">
        <v>0</v>
      </c>
      <c r="C6" s="313">
        <v>800</v>
      </c>
      <c r="D6" s="4"/>
      <c r="F6" s="139"/>
    </row>
    <row r="7" spans="1:6" s="5" customFormat="1" ht="12.75">
      <c r="A7" s="314">
        <v>19</v>
      </c>
      <c r="B7" s="314">
        <v>275500</v>
      </c>
      <c r="C7" s="315">
        <v>15200</v>
      </c>
      <c r="D7" s="4"/>
      <c r="F7" s="139"/>
    </row>
    <row r="8" spans="1:6" s="5" customFormat="1" ht="12.75">
      <c r="A8" s="314">
        <v>20</v>
      </c>
      <c r="B8" s="314">
        <v>279000</v>
      </c>
      <c r="C8" s="315">
        <v>16000</v>
      </c>
      <c r="D8" s="4"/>
      <c r="F8" s="139"/>
    </row>
    <row r="9" spans="1:6" s="5" customFormat="1" ht="12.75">
      <c r="A9" s="314">
        <v>21</v>
      </c>
      <c r="B9" s="314">
        <v>282600</v>
      </c>
      <c r="C9" s="315">
        <v>16800</v>
      </c>
      <c r="D9" s="4"/>
      <c r="F9" s="139"/>
    </row>
    <row r="10" spans="1:6" s="5" customFormat="1" ht="12.75">
      <c r="A10" s="314">
        <v>22</v>
      </c>
      <c r="B10" s="314">
        <v>286200</v>
      </c>
      <c r="C10" s="315">
        <v>17600</v>
      </c>
      <c r="D10" s="4"/>
      <c r="F10" s="139"/>
    </row>
    <row r="11" spans="1:6" s="5" customFormat="1" ht="12.75">
      <c r="A11" s="314">
        <v>23</v>
      </c>
      <c r="B11" s="314">
        <v>289900</v>
      </c>
      <c r="C11" s="315">
        <v>18400</v>
      </c>
      <c r="D11" s="4"/>
      <c r="F11" s="139"/>
    </row>
    <row r="12" spans="1:6" s="5" customFormat="1" ht="12.75">
      <c r="A12" s="314">
        <v>24</v>
      </c>
      <c r="B12" s="314">
        <v>293700</v>
      </c>
      <c r="C12" s="315">
        <v>19200</v>
      </c>
      <c r="D12" s="4"/>
      <c r="F12" s="139"/>
    </row>
    <row r="13" spans="1:6" s="5" customFormat="1" ht="12.75">
      <c r="A13" s="314">
        <v>25</v>
      </c>
      <c r="B13" s="314">
        <v>297700</v>
      </c>
      <c r="C13" s="315">
        <v>20000</v>
      </c>
      <c r="D13" s="4"/>
      <c r="F13" s="139"/>
    </row>
    <row r="14" spans="1:6" s="5" customFormat="1" ht="12.75">
      <c r="A14" s="314">
        <v>26</v>
      </c>
      <c r="B14" s="314">
        <v>301700</v>
      </c>
      <c r="C14" s="315">
        <v>20800</v>
      </c>
      <c r="D14" s="4"/>
      <c r="F14" s="139"/>
    </row>
    <row r="15" spans="1:6" s="5" customFormat="1" ht="12.75">
      <c r="A15" s="314">
        <v>27</v>
      </c>
      <c r="B15" s="314">
        <v>305400</v>
      </c>
      <c r="C15" s="315">
        <v>21600</v>
      </c>
      <c r="D15" s="4"/>
      <c r="F15" s="139"/>
    </row>
    <row r="16" spans="1:6" s="5" customFormat="1" ht="12.75">
      <c r="A16" s="314">
        <v>28</v>
      </c>
      <c r="B16" s="314">
        <v>309100</v>
      </c>
      <c r="C16" s="315">
        <v>22400</v>
      </c>
      <c r="D16" s="4"/>
      <c r="F16" s="139"/>
    </row>
    <row r="17" spans="1:6" s="5" customFormat="1" ht="12.75">
      <c r="A17" s="314">
        <v>29</v>
      </c>
      <c r="B17" s="314">
        <v>312800</v>
      </c>
      <c r="C17" s="315">
        <v>23200</v>
      </c>
      <c r="D17" s="4"/>
      <c r="F17" s="139"/>
    </row>
    <row r="18" spans="1:6" s="5" customFormat="1" ht="12.75">
      <c r="A18" s="314">
        <v>30</v>
      </c>
      <c r="B18" s="314">
        <v>316500</v>
      </c>
      <c r="C18" s="315">
        <v>24000</v>
      </c>
      <c r="D18" s="4"/>
      <c r="F18" s="139"/>
    </row>
    <row r="19" spans="1:6" s="5" customFormat="1" ht="12.75">
      <c r="A19" s="314">
        <v>31</v>
      </c>
      <c r="B19" s="314">
        <v>320100</v>
      </c>
      <c r="C19" s="315">
        <v>24800</v>
      </c>
      <c r="D19" s="4"/>
      <c r="F19" s="139"/>
    </row>
    <row r="20" spans="1:6" s="5" customFormat="1" ht="12.75">
      <c r="A20" s="314">
        <v>32</v>
      </c>
      <c r="B20" s="314">
        <v>323900</v>
      </c>
      <c r="C20" s="315">
        <v>25600</v>
      </c>
      <c r="D20" s="4"/>
      <c r="F20" s="139"/>
    </row>
    <row r="21" spans="1:6" s="5" customFormat="1" ht="12.75">
      <c r="A21" s="314">
        <v>33</v>
      </c>
      <c r="B21" s="314">
        <v>327700</v>
      </c>
      <c r="C21" s="315">
        <v>26400</v>
      </c>
      <c r="D21" s="4"/>
      <c r="F21" s="139"/>
    </row>
    <row r="22" spans="1:6" s="5" customFormat="1" ht="12.75">
      <c r="A22" s="314">
        <v>34</v>
      </c>
      <c r="B22" s="314">
        <v>331500</v>
      </c>
      <c r="C22" s="315">
        <v>27200</v>
      </c>
      <c r="D22" s="4"/>
      <c r="F22" s="139"/>
    </row>
    <row r="23" spans="1:6" s="5" customFormat="1" ht="12.75">
      <c r="A23" s="314">
        <v>35</v>
      </c>
      <c r="B23" s="314">
        <v>335500</v>
      </c>
      <c r="C23" s="315">
        <v>28000</v>
      </c>
      <c r="D23" s="4"/>
      <c r="F23" s="139"/>
    </row>
    <row r="24" spans="1:6" s="5" customFormat="1" ht="12.75">
      <c r="A24" s="314">
        <v>36</v>
      </c>
      <c r="B24" s="314">
        <v>339600</v>
      </c>
      <c r="C24" s="315">
        <v>28800</v>
      </c>
      <c r="D24" s="4"/>
      <c r="F24" s="139"/>
    </row>
    <row r="25" spans="1:6" s="5" customFormat="1" ht="12.75">
      <c r="A25" s="314">
        <v>37</v>
      </c>
      <c r="B25" s="314">
        <v>344000</v>
      </c>
      <c r="C25" s="315">
        <v>29600</v>
      </c>
      <c r="D25" s="4"/>
      <c r="F25" s="139"/>
    </row>
    <row r="26" spans="1:6" s="5" customFormat="1" ht="12.75">
      <c r="A26" s="314">
        <v>38</v>
      </c>
      <c r="B26" s="314">
        <v>348500</v>
      </c>
      <c r="C26" s="315">
        <v>30400</v>
      </c>
      <c r="D26" s="4"/>
      <c r="F26" s="139"/>
    </row>
    <row r="27" spans="1:6" s="5" customFormat="1" ht="12.75">
      <c r="A27" s="314">
        <v>39</v>
      </c>
      <c r="B27" s="314">
        <v>353000</v>
      </c>
      <c r="C27" s="315">
        <v>31200</v>
      </c>
      <c r="D27" s="4"/>
      <c r="F27" s="139"/>
    </row>
    <row r="28" spans="1:6" s="5" customFormat="1" ht="12.75">
      <c r="A28" s="314">
        <v>40</v>
      </c>
      <c r="B28" s="314">
        <v>357800</v>
      </c>
      <c r="C28" s="315">
        <v>32000</v>
      </c>
      <c r="D28" s="4"/>
      <c r="F28" s="139"/>
    </row>
    <row r="29" spans="1:6" s="5" customFormat="1" ht="12.75">
      <c r="A29" s="314">
        <v>41</v>
      </c>
      <c r="B29" s="314">
        <v>362500</v>
      </c>
      <c r="C29" s="315">
        <v>32800</v>
      </c>
      <c r="D29" s="4"/>
      <c r="F29" s="139"/>
    </row>
    <row r="30" spans="1:6" s="5" customFormat="1" ht="12.75">
      <c r="A30" s="314">
        <v>42</v>
      </c>
      <c r="B30" s="314">
        <v>368000</v>
      </c>
      <c r="C30" s="315">
        <v>33600</v>
      </c>
      <c r="D30" s="4"/>
      <c r="F30" s="139"/>
    </row>
    <row r="31" spans="1:6" s="5" customFormat="1" ht="12.75">
      <c r="A31" s="314">
        <v>43</v>
      </c>
      <c r="B31" s="314">
        <v>373300</v>
      </c>
      <c r="C31" s="315">
        <v>34400</v>
      </c>
      <c r="D31" s="4"/>
      <c r="F31" s="139"/>
    </row>
    <row r="32" spans="1:6" s="5" customFormat="1" ht="12.75">
      <c r="A32" s="314">
        <v>44</v>
      </c>
      <c r="B32" s="314">
        <v>379100</v>
      </c>
      <c r="C32" s="315">
        <v>35200</v>
      </c>
      <c r="D32" s="4"/>
      <c r="F32" s="139"/>
    </row>
    <row r="33" spans="1:6" s="5" customFormat="1" ht="12.75">
      <c r="A33" s="314">
        <v>45</v>
      </c>
      <c r="B33" s="314">
        <v>384700</v>
      </c>
      <c r="C33" s="315">
        <v>36000</v>
      </c>
      <c r="D33" s="4"/>
      <c r="F33" s="139"/>
    </row>
    <row r="34" spans="1:6" s="5" customFormat="1" ht="12.75">
      <c r="A34" s="314">
        <v>46</v>
      </c>
      <c r="B34" s="314">
        <v>390600</v>
      </c>
      <c r="C34" s="315">
        <v>36800</v>
      </c>
      <c r="D34" s="4"/>
      <c r="F34" s="139"/>
    </row>
    <row r="35" spans="1:6" s="5" customFormat="1" ht="12.75">
      <c r="A35" s="314">
        <v>47</v>
      </c>
      <c r="B35" s="314">
        <v>396900</v>
      </c>
      <c r="C35" s="315">
        <v>37600</v>
      </c>
      <c r="D35" s="4"/>
      <c r="F35" s="139"/>
    </row>
    <row r="36" spans="1:6" s="5" customFormat="1" ht="12.75">
      <c r="A36" s="314">
        <v>48</v>
      </c>
      <c r="B36" s="314">
        <v>403300</v>
      </c>
      <c r="C36" s="315">
        <v>38400</v>
      </c>
      <c r="D36" s="4"/>
      <c r="F36" s="139"/>
    </row>
    <row r="37" spans="1:6" s="5" customFormat="1" ht="12.75">
      <c r="A37" s="314">
        <v>49</v>
      </c>
      <c r="B37" s="314">
        <v>410000</v>
      </c>
      <c r="C37" s="315">
        <v>39200</v>
      </c>
      <c r="D37" s="4"/>
      <c r="F37" s="139"/>
    </row>
    <row r="38" spans="1:6" s="5" customFormat="1" ht="12.75">
      <c r="A38" s="314">
        <v>50</v>
      </c>
      <c r="B38" s="314">
        <v>416600</v>
      </c>
      <c r="C38" s="315">
        <v>40000</v>
      </c>
      <c r="D38" s="4"/>
      <c r="F38" s="139"/>
    </row>
    <row r="39" spans="1:6" s="5" customFormat="1" ht="12.75">
      <c r="A39" s="314">
        <v>51</v>
      </c>
      <c r="B39" s="314">
        <v>423400</v>
      </c>
      <c r="C39" s="315">
        <v>40800</v>
      </c>
      <c r="D39" s="4"/>
      <c r="F39" s="139"/>
    </row>
    <row r="40" spans="1:6" s="5" customFormat="1" ht="12.75">
      <c r="A40" s="314">
        <v>52</v>
      </c>
      <c r="B40" s="314">
        <v>430500</v>
      </c>
      <c r="C40" s="315">
        <v>41600</v>
      </c>
      <c r="D40" s="4"/>
      <c r="F40" s="139"/>
    </row>
    <row r="41" spans="1:6" s="5" customFormat="1" ht="12.75">
      <c r="A41" s="314">
        <v>53</v>
      </c>
      <c r="B41" s="314">
        <v>438000</v>
      </c>
      <c r="C41" s="315">
        <v>42400</v>
      </c>
      <c r="D41" s="4"/>
      <c r="F41" s="139"/>
    </row>
    <row r="42" spans="1:6" s="5" customFormat="1" ht="12.75">
      <c r="A42" s="314">
        <v>54</v>
      </c>
      <c r="B42" s="314">
        <v>445100</v>
      </c>
      <c r="C42" s="315">
        <v>43200</v>
      </c>
      <c r="D42" s="4"/>
      <c r="F42" s="139"/>
    </row>
    <row r="43" spans="1:6" s="5" customFormat="1" ht="12.75">
      <c r="A43" s="314">
        <v>55</v>
      </c>
      <c r="B43" s="314">
        <v>452900</v>
      </c>
      <c r="C43" s="315">
        <v>44000</v>
      </c>
      <c r="D43" s="4"/>
      <c r="F43" s="139"/>
    </row>
    <row r="44" spans="1:6" s="5" customFormat="1" ht="12.75">
      <c r="A44" s="314">
        <v>56</v>
      </c>
      <c r="B44" s="314">
        <v>460400</v>
      </c>
      <c r="C44" s="315">
        <v>44800</v>
      </c>
      <c r="D44" s="4"/>
      <c r="F44" s="139"/>
    </row>
    <row r="45" spans="1:6" s="5" customFormat="1" ht="12.75">
      <c r="A45" s="314">
        <v>57</v>
      </c>
      <c r="B45" s="314">
        <v>468400</v>
      </c>
      <c r="C45" s="315">
        <v>45600</v>
      </c>
      <c r="D45" s="4"/>
      <c r="F45" s="139"/>
    </row>
    <row r="46" spans="1:6" s="5" customFormat="1" ht="12.75">
      <c r="A46" s="314">
        <v>58</v>
      </c>
      <c r="B46" s="314">
        <v>476800</v>
      </c>
      <c r="C46" s="315">
        <v>46400</v>
      </c>
      <c r="D46" s="4"/>
      <c r="F46" s="139"/>
    </row>
    <row r="47" spans="1:6" s="5" customFormat="1" ht="12.75">
      <c r="A47" s="314">
        <v>59</v>
      </c>
      <c r="B47" s="314">
        <v>485400</v>
      </c>
      <c r="C47" s="315">
        <v>47200</v>
      </c>
      <c r="D47" s="4"/>
      <c r="F47" s="139"/>
    </row>
    <row r="48" spans="1:6" s="5" customFormat="1" ht="12.75">
      <c r="A48" s="314">
        <v>60</v>
      </c>
      <c r="B48" s="314">
        <v>493900</v>
      </c>
      <c r="C48" s="315">
        <v>48000</v>
      </c>
      <c r="D48" s="4"/>
      <c r="F48" s="139"/>
    </row>
    <row r="49" spans="1:6" s="5" customFormat="1" ht="12.75">
      <c r="A49" s="314">
        <v>61</v>
      </c>
      <c r="B49" s="314">
        <v>503300</v>
      </c>
      <c r="C49" s="315">
        <v>48800</v>
      </c>
      <c r="D49" s="4"/>
      <c r="F49" s="139"/>
    </row>
    <row r="50" spans="1:6" s="5" customFormat="1" ht="12.75">
      <c r="A50" s="314">
        <v>62</v>
      </c>
      <c r="B50" s="314">
        <v>513000</v>
      </c>
      <c r="C50" s="315">
        <v>49600</v>
      </c>
      <c r="D50" s="4"/>
      <c r="F50" s="139"/>
    </row>
    <row r="51" spans="1:6" s="5" customFormat="1" ht="12.75">
      <c r="A51" s="314">
        <v>63</v>
      </c>
      <c r="B51" s="314">
        <v>523100</v>
      </c>
      <c r="C51" s="315">
        <v>50400</v>
      </c>
      <c r="D51" s="4"/>
      <c r="F51" s="139"/>
    </row>
    <row r="52" spans="1:6" s="5" customFormat="1" ht="12.75">
      <c r="A52" s="314">
        <v>64</v>
      </c>
      <c r="B52" s="314">
        <v>533000</v>
      </c>
      <c r="C52" s="315">
        <v>51200</v>
      </c>
      <c r="D52" s="4"/>
      <c r="F52" s="139"/>
    </row>
    <row r="53" spans="1:6" s="5" customFormat="1" ht="12.75">
      <c r="A53" s="314">
        <v>65</v>
      </c>
      <c r="B53" s="314">
        <v>542900</v>
      </c>
      <c r="C53" s="315">
        <v>52000</v>
      </c>
      <c r="D53" s="4"/>
      <c r="F53" s="139"/>
    </row>
    <row r="54" spans="1:6" s="5" customFormat="1" ht="12.75">
      <c r="A54" s="314">
        <v>66</v>
      </c>
      <c r="B54" s="314">
        <v>552700</v>
      </c>
      <c r="C54" s="315">
        <v>52800</v>
      </c>
      <c r="D54" s="4"/>
      <c r="F54" s="139"/>
    </row>
    <row r="55" spans="1:6" s="5" customFormat="1" ht="12.75">
      <c r="A55" s="314">
        <v>67</v>
      </c>
      <c r="B55" s="314">
        <v>563000</v>
      </c>
      <c r="C55" s="315">
        <v>53600</v>
      </c>
      <c r="D55" s="4"/>
      <c r="F55" s="139"/>
    </row>
    <row r="56" spans="1:6" s="5" customFormat="1" ht="12.75">
      <c r="A56" s="314">
        <v>68</v>
      </c>
      <c r="B56" s="314">
        <v>572700</v>
      </c>
      <c r="C56" s="315">
        <v>54400</v>
      </c>
      <c r="D56" s="4"/>
      <c r="F56" s="139"/>
    </row>
    <row r="57" spans="1:6" s="5" customFormat="1" ht="12.75">
      <c r="A57" s="314">
        <v>69</v>
      </c>
      <c r="B57" s="314">
        <v>583800</v>
      </c>
      <c r="C57" s="315">
        <v>55200</v>
      </c>
      <c r="D57" s="4"/>
      <c r="F57" s="139"/>
    </row>
    <row r="58" spans="1:6" s="5" customFormat="1" ht="12.75">
      <c r="A58" s="314">
        <v>70</v>
      </c>
      <c r="B58" s="314">
        <v>595200</v>
      </c>
      <c r="C58" s="315">
        <v>56000</v>
      </c>
      <c r="D58" s="4"/>
      <c r="F58" s="139"/>
    </row>
    <row r="59" spans="1:6" s="5" customFormat="1" ht="12.75">
      <c r="A59" s="314">
        <v>71</v>
      </c>
      <c r="B59" s="314">
        <v>609500</v>
      </c>
      <c r="C59" s="315">
        <v>56800</v>
      </c>
      <c r="D59" s="4"/>
      <c r="F59" s="139"/>
    </row>
    <row r="60" spans="1:6" s="5" customFormat="1" ht="12.75">
      <c r="A60" s="314">
        <v>72</v>
      </c>
      <c r="B60" s="314">
        <v>620500</v>
      </c>
      <c r="C60" s="315">
        <v>57600</v>
      </c>
      <c r="D60" s="4"/>
      <c r="F60" s="139"/>
    </row>
    <row r="61" spans="1:6" s="5" customFormat="1" ht="12.75">
      <c r="A61" s="314">
        <v>73</v>
      </c>
      <c r="B61" s="314">
        <v>631400</v>
      </c>
      <c r="C61" s="315">
        <v>58400</v>
      </c>
      <c r="D61" s="4"/>
      <c r="F61" s="139"/>
    </row>
    <row r="62" spans="1:6" s="5" customFormat="1" ht="12.75">
      <c r="A62" s="314">
        <v>74</v>
      </c>
      <c r="B62" s="314">
        <v>642900</v>
      </c>
      <c r="C62" s="315">
        <v>59200</v>
      </c>
      <c r="D62" s="4"/>
      <c r="F62" s="139"/>
    </row>
    <row r="63" spans="1:6" s="5" customFormat="1" ht="12.75">
      <c r="A63" s="314">
        <v>75</v>
      </c>
      <c r="B63" s="314">
        <v>655400</v>
      </c>
      <c r="C63" s="315">
        <v>60000</v>
      </c>
      <c r="D63" s="4"/>
      <c r="F63" s="139"/>
    </row>
    <row r="64" spans="1:6" s="5" customFormat="1" ht="12.75">
      <c r="A64" s="314">
        <v>76</v>
      </c>
      <c r="B64" s="314">
        <v>672500</v>
      </c>
      <c r="C64" s="315">
        <v>60800</v>
      </c>
      <c r="D64" s="4"/>
      <c r="F64" s="139"/>
    </row>
    <row r="65" spans="1:6" s="5" customFormat="1" ht="12.75">
      <c r="A65" s="314">
        <v>77</v>
      </c>
      <c r="B65" s="314">
        <v>689200</v>
      </c>
      <c r="C65" s="315">
        <v>61600</v>
      </c>
      <c r="D65" s="4"/>
      <c r="F65" s="139"/>
    </row>
    <row r="66" spans="1:6" s="5" customFormat="1" ht="12.75">
      <c r="A66" s="314">
        <v>78</v>
      </c>
      <c r="B66" s="314">
        <v>711500</v>
      </c>
      <c r="C66" s="315">
        <v>62400</v>
      </c>
      <c r="D66" s="4"/>
      <c r="F66" s="139"/>
    </row>
    <row r="67" spans="1:6" s="5" customFormat="1" ht="12.75">
      <c r="A67" s="314">
        <v>79</v>
      </c>
      <c r="B67" s="314">
        <v>733900</v>
      </c>
      <c r="C67" s="315">
        <v>63200</v>
      </c>
      <c r="D67" s="4"/>
      <c r="F67" s="139"/>
    </row>
    <row r="68" spans="1:6" s="5" customFormat="1" ht="12.75">
      <c r="A68" s="314">
        <v>80</v>
      </c>
      <c r="B68" s="314">
        <v>756400</v>
      </c>
      <c r="C68" s="315">
        <v>64000</v>
      </c>
      <c r="D68" s="4"/>
      <c r="F68" s="139"/>
    </row>
    <row r="69" spans="1:6" s="5" customFormat="1" ht="12.75">
      <c r="A69" s="314">
        <v>81</v>
      </c>
      <c r="B69" s="314">
        <v>778500</v>
      </c>
      <c r="C69" s="315">
        <v>64800</v>
      </c>
      <c r="D69" s="4"/>
      <c r="F69" s="139"/>
    </row>
    <row r="70" spans="1:6" s="5" customFormat="1" ht="12.75">
      <c r="A70" s="314">
        <v>82</v>
      </c>
      <c r="B70" s="314">
        <v>799800</v>
      </c>
      <c r="C70" s="315">
        <v>65600</v>
      </c>
      <c r="D70" s="4"/>
      <c r="F70" s="139"/>
    </row>
    <row r="71" spans="1:6" s="5" customFormat="1" ht="12.75">
      <c r="A71" s="314">
        <v>83</v>
      </c>
      <c r="B71" s="314">
        <v>821100</v>
      </c>
      <c r="C71" s="315">
        <v>66400</v>
      </c>
      <c r="D71" s="4"/>
      <c r="F71" s="139"/>
    </row>
    <row r="72" spans="1:6" s="5" customFormat="1" ht="12.75">
      <c r="A72" s="314">
        <v>84</v>
      </c>
      <c r="B72" s="314">
        <v>842400</v>
      </c>
      <c r="C72" s="315">
        <v>67200</v>
      </c>
      <c r="D72" s="4"/>
      <c r="F72" s="139"/>
    </row>
    <row r="73" spans="1:6" s="5" customFormat="1" ht="12.75">
      <c r="A73" s="314">
        <v>85</v>
      </c>
      <c r="B73" s="314">
        <v>869200</v>
      </c>
      <c r="C73" s="315">
        <v>68000</v>
      </c>
      <c r="D73" s="4"/>
      <c r="F73" s="139"/>
    </row>
    <row r="74" spans="1:6" s="5" customFormat="1" ht="12.75">
      <c r="A74" s="314">
        <v>86</v>
      </c>
      <c r="B74" s="314">
        <v>895700</v>
      </c>
      <c r="C74" s="315">
        <v>68800</v>
      </c>
      <c r="D74" s="4"/>
      <c r="F74" s="139"/>
    </row>
    <row r="75" spans="1:6" s="5" customFormat="1" ht="12.75">
      <c r="A75" s="314">
        <v>87</v>
      </c>
      <c r="B75" s="314">
        <v>922500</v>
      </c>
      <c r="C75" s="315">
        <v>69600</v>
      </c>
      <c r="D75" s="4"/>
      <c r="F75" s="139"/>
    </row>
    <row r="76" spans="1:6" s="5" customFormat="1" ht="12.75">
      <c r="A76" s="314">
        <v>88</v>
      </c>
      <c r="B76" s="314">
        <v>943700</v>
      </c>
      <c r="C76" s="315">
        <v>70400</v>
      </c>
      <c r="D76" s="4"/>
      <c r="F76" s="139"/>
    </row>
    <row r="77" spans="1:6" s="5" customFormat="1" ht="12.75">
      <c r="A77" s="314">
        <v>89</v>
      </c>
      <c r="B77" s="314">
        <v>965100</v>
      </c>
      <c r="C77" s="315">
        <v>71200</v>
      </c>
      <c r="D77" s="4"/>
      <c r="F77" s="139"/>
    </row>
    <row r="78" spans="1:6" s="5" customFormat="1" ht="12.75">
      <c r="A78" s="314">
        <v>90</v>
      </c>
      <c r="B78" s="314">
        <v>986400</v>
      </c>
      <c r="C78" s="315">
        <v>72000</v>
      </c>
      <c r="D78" s="4"/>
      <c r="F78" s="139"/>
    </row>
    <row r="79" spans="1:6" s="5" customFormat="1" ht="12.75">
      <c r="A79" s="314">
        <v>91</v>
      </c>
      <c r="B79" s="314">
        <v>1007800</v>
      </c>
      <c r="C79" s="315">
        <v>72800</v>
      </c>
      <c r="D79" s="4"/>
      <c r="F79" s="139"/>
    </row>
    <row r="80" spans="1:6" s="5" customFormat="1" ht="12.75">
      <c r="A80" s="314">
        <v>92</v>
      </c>
      <c r="B80" s="314">
        <v>1029100</v>
      </c>
      <c r="C80" s="315">
        <v>73600</v>
      </c>
      <c r="D80" s="4"/>
      <c r="F80" s="139"/>
    </row>
    <row r="81" spans="1:6" s="5" customFormat="1" ht="12.75">
      <c r="A81" s="314">
        <v>93</v>
      </c>
      <c r="B81" s="314">
        <v>1050400</v>
      </c>
      <c r="C81" s="315">
        <v>74400</v>
      </c>
      <c r="D81" s="4"/>
      <c r="F81" s="139"/>
    </row>
    <row r="82" spans="1:6" s="5" customFormat="1" ht="12.75">
      <c r="A82" s="314">
        <v>94</v>
      </c>
      <c r="B82" s="314">
        <v>1071700</v>
      </c>
      <c r="C82" s="315">
        <v>75200</v>
      </c>
      <c r="D82" s="4"/>
      <c r="F82" s="139"/>
    </row>
    <row r="83" spans="1:6" s="5" customFormat="1" ht="12.75">
      <c r="A83" s="314">
        <v>95</v>
      </c>
      <c r="B83" s="314">
        <v>1093100</v>
      </c>
      <c r="C83" s="315">
        <v>76000</v>
      </c>
      <c r="D83" s="4"/>
      <c r="F83" s="139"/>
    </row>
    <row r="84" spans="1:6" s="5" customFormat="1" ht="12.75">
      <c r="A84" s="314">
        <v>96</v>
      </c>
      <c r="B84" s="314">
        <v>1114000</v>
      </c>
      <c r="C84" s="315">
        <v>76800</v>
      </c>
      <c r="D84" s="4"/>
      <c r="F84" s="139"/>
    </row>
    <row r="85" spans="1:6" s="5" customFormat="1" ht="12.75">
      <c r="A85" s="314">
        <v>97</v>
      </c>
      <c r="B85" s="314">
        <v>1134900</v>
      </c>
      <c r="C85" s="315">
        <v>77600</v>
      </c>
      <c r="D85" s="4"/>
      <c r="F85" s="139"/>
    </row>
    <row r="86" spans="1:6" s="5" customFormat="1" ht="12.75">
      <c r="A86" s="314">
        <v>98</v>
      </c>
      <c r="B86" s="314">
        <v>1155800</v>
      </c>
      <c r="C86" s="315">
        <v>78400</v>
      </c>
      <c r="D86" s="4"/>
      <c r="F86" s="139"/>
    </row>
    <row r="87" spans="1:6" s="5" customFormat="1" ht="12.75">
      <c r="A87" s="314">
        <v>99</v>
      </c>
      <c r="B87" s="314">
        <v>1175800</v>
      </c>
      <c r="C87" s="315">
        <v>79200</v>
      </c>
      <c r="D87" s="4"/>
      <c r="F87" s="139"/>
    </row>
    <row r="88" spans="1:6" s="5" customFormat="1" ht="12.75">
      <c r="A88" s="314">
        <v>100</v>
      </c>
      <c r="B88" s="314">
        <v>1195800</v>
      </c>
      <c r="C88" s="315">
        <v>80000</v>
      </c>
      <c r="D88" s="4"/>
      <c r="F88" s="139"/>
    </row>
    <row r="89" spans="1:6" s="5" customFormat="1" ht="12.75">
      <c r="A89" s="314">
        <v>101</v>
      </c>
      <c r="B89" s="314">
        <v>1215800</v>
      </c>
      <c r="C89" s="315">
        <v>80800</v>
      </c>
      <c r="D89" s="4"/>
      <c r="F89" s="139"/>
    </row>
    <row r="90" s="5" customFormat="1" ht="12">
      <c r="C90" s="305"/>
    </row>
    <row r="91" s="5" customFormat="1" ht="12">
      <c r="C91" s="305"/>
    </row>
    <row r="92" s="5" customFormat="1" ht="12">
      <c r="C92" s="305"/>
    </row>
    <row r="93" s="5" customFormat="1" ht="12">
      <c r="C93" s="305"/>
    </row>
    <row r="94" s="5" customFormat="1" ht="12">
      <c r="C94" s="305"/>
    </row>
    <row r="95" s="5" customFormat="1" ht="12">
      <c r="C95" s="305"/>
    </row>
    <row r="96" s="5" customFormat="1" ht="12">
      <c r="C96" s="305"/>
    </row>
    <row r="97" s="5" customFormat="1" ht="12">
      <c r="C97" s="305"/>
    </row>
    <row r="98" s="5" customFormat="1" ht="12">
      <c r="C98" s="305"/>
    </row>
    <row r="99" s="5" customFormat="1" ht="12">
      <c r="C99" s="305"/>
    </row>
    <row r="100" s="5" customFormat="1" ht="12">
      <c r="C100" s="305"/>
    </row>
    <row r="101" s="5" customFormat="1" ht="12">
      <c r="C101" s="305"/>
    </row>
    <row r="102" s="5" customFormat="1" ht="12">
      <c r="C102" s="305"/>
    </row>
    <row r="103" s="5" customFormat="1" ht="12">
      <c r="C103" s="305"/>
    </row>
    <row r="104" s="5" customFormat="1" ht="12">
      <c r="C104" s="305"/>
    </row>
    <row r="105" s="5" customFormat="1" ht="12">
      <c r="C105" s="305"/>
    </row>
    <row r="106" s="5" customFormat="1" ht="12">
      <c r="C106" s="305"/>
    </row>
    <row r="107" s="5" customFormat="1" ht="12">
      <c r="C107" s="305"/>
    </row>
    <row r="108" s="5" customFormat="1" ht="12">
      <c r="C108" s="305"/>
    </row>
    <row r="109" s="5" customFormat="1" ht="12">
      <c r="C109" s="305"/>
    </row>
    <row r="110" s="5" customFormat="1" ht="12">
      <c r="C110" s="305"/>
    </row>
    <row r="111" s="5" customFormat="1" ht="12">
      <c r="C111" s="305"/>
    </row>
    <row r="112" s="5" customFormat="1" ht="12">
      <c r="C112" s="305"/>
    </row>
    <row r="113" s="5" customFormat="1" ht="12">
      <c r="C113" s="305"/>
    </row>
    <row r="114" s="5" customFormat="1" ht="12">
      <c r="C114" s="305"/>
    </row>
    <row r="115" s="5" customFormat="1" ht="12">
      <c r="C115" s="305"/>
    </row>
    <row r="116" s="5" customFormat="1" ht="12">
      <c r="C116" s="305"/>
    </row>
    <row r="117" s="5" customFormat="1" ht="12">
      <c r="C117" s="305"/>
    </row>
    <row r="118" s="5" customFormat="1" ht="12">
      <c r="C118" s="305"/>
    </row>
    <row r="119" s="5" customFormat="1" ht="12">
      <c r="C119" s="305"/>
    </row>
    <row r="120" s="5" customFormat="1" ht="12">
      <c r="C120" s="305"/>
    </row>
    <row r="121" s="5" customFormat="1" ht="12">
      <c r="C121" s="305"/>
    </row>
    <row r="122" s="5" customFormat="1" ht="12">
      <c r="C122" s="305"/>
    </row>
    <row r="123" s="5" customFormat="1" ht="12">
      <c r="C123" s="305"/>
    </row>
    <row r="124" s="5" customFormat="1" ht="12">
      <c r="C124" s="305"/>
    </row>
    <row r="125" s="5" customFormat="1" ht="12">
      <c r="C125" s="305"/>
    </row>
    <row r="126" s="5" customFormat="1" ht="12">
      <c r="C126" s="305"/>
    </row>
    <row r="127" s="5" customFormat="1" ht="12">
      <c r="C127" s="305"/>
    </row>
    <row r="128" s="5" customFormat="1" ht="12">
      <c r="C128" s="305"/>
    </row>
    <row r="129" s="5" customFormat="1" ht="12">
      <c r="C129" s="305"/>
    </row>
    <row r="130" s="5" customFormat="1" ht="12">
      <c r="C130" s="305"/>
    </row>
    <row r="131" s="5" customFormat="1" ht="12">
      <c r="C131" s="305"/>
    </row>
    <row r="132" s="5" customFormat="1" ht="12">
      <c r="C132" s="305"/>
    </row>
    <row r="133" s="5" customFormat="1" ht="12">
      <c r="C133" s="305"/>
    </row>
    <row r="134" s="5" customFormat="1" ht="12">
      <c r="C134" s="305"/>
    </row>
    <row r="135" s="5" customFormat="1" ht="12">
      <c r="C135" s="305"/>
    </row>
    <row r="136" s="5" customFormat="1" ht="12">
      <c r="C136" s="305"/>
    </row>
    <row r="137" s="5" customFormat="1" ht="12">
      <c r="C137" s="305"/>
    </row>
    <row r="138" s="5" customFormat="1" ht="12">
      <c r="C138" s="305"/>
    </row>
    <row r="139" s="5" customFormat="1" ht="12">
      <c r="C139" s="305"/>
    </row>
    <row r="140" s="5" customFormat="1" ht="12">
      <c r="C140" s="305"/>
    </row>
    <row r="141" s="5" customFormat="1" ht="12">
      <c r="C141" s="305"/>
    </row>
    <row r="142" s="5" customFormat="1" ht="12">
      <c r="C142" s="305"/>
    </row>
    <row r="143" s="5" customFormat="1" ht="12">
      <c r="C143" s="305"/>
    </row>
    <row r="144" s="5" customFormat="1" ht="12">
      <c r="C144" s="305"/>
    </row>
    <row r="145" s="5" customFormat="1" ht="12">
      <c r="C145" s="305"/>
    </row>
    <row r="146" s="5" customFormat="1" ht="12">
      <c r="C146" s="305"/>
    </row>
    <row r="147" s="5" customFormat="1" ht="12">
      <c r="C147" s="305"/>
    </row>
    <row r="148" s="5" customFormat="1" ht="12">
      <c r="C148" s="305"/>
    </row>
    <row r="149" s="5" customFormat="1" ht="12">
      <c r="C149" s="305"/>
    </row>
    <row r="150" s="5" customFormat="1" ht="12">
      <c r="C150" s="305"/>
    </row>
    <row r="151" s="5" customFormat="1" ht="12">
      <c r="C151" s="305"/>
    </row>
    <row r="152" s="5" customFormat="1" ht="12">
      <c r="C152" s="305"/>
    </row>
    <row r="153" s="5" customFormat="1" ht="12">
      <c r="C153" s="305"/>
    </row>
    <row r="154" s="5" customFormat="1" ht="12">
      <c r="C154" s="305"/>
    </row>
    <row r="155" s="5" customFormat="1" ht="12">
      <c r="C155" s="305"/>
    </row>
    <row r="156" s="5" customFormat="1" ht="12">
      <c r="C156" s="305"/>
    </row>
    <row r="157" s="5" customFormat="1" ht="12">
      <c r="C157" s="305"/>
    </row>
    <row r="158" s="5" customFormat="1" ht="12">
      <c r="C158" s="305"/>
    </row>
    <row r="159" s="5" customFormat="1" ht="12">
      <c r="C159" s="305"/>
    </row>
    <row r="160" s="5" customFormat="1" ht="12">
      <c r="C160" s="305"/>
    </row>
    <row r="161" s="5" customFormat="1" ht="12">
      <c r="C161" s="305"/>
    </row>
    <row r="162" s="5" customFormat="1" ht="12">
      <c r="C162" s="305"/>
    </row>
    <row r="163" s="5" customFormat="1" ht="12">
      <c r="C163" s="305"/>
    </row>
    <row r="164" s="5" customFormat="1" ht="12">
      <c r="C164" s="305"/>
    </row>
    <row r="165" s="5" customFormat="1" ht="12">
      <c r="C165" s="305"/>
    </row>
    <row r="166" s="5" customFormat="1" ht="12">
      <c r="C166" s="305"/>
    </row>
    <row r="167" s="5" customFormat="1" ht="12">
      <c r="C167" s="305"/>
    </row>
    <row r="168" s="5" customFormat="1" ht="12">
      <c r="C168" s="305"/>
    </row>
    <row r="169" s="5" customFormat="1" ht="12">
      <c r="C169" s="305"/>
    </row>
    <row r="170" s="5" customFormat="1" ht="12">
      <c r="C170" s="305"/>
    </row>
    <row r="171" s="5" customFormat="1" ht="12">
      <c r="C171" s="305"/>
    </row>
    <row r="172" s="5" customFormat="1" ht="12">
      <c r="C172" s="305"/>
    </row>
    <row r="173" s="5" customFormat="1" ht="12">
      <c r="C173" s="305"/>
    </row>
    <row r="174" s="5" customFormat="1" ht="12">
      <c r="C174" s="305"/>
    </row>
    <row r="175" s="5" customFormat="1" ht="12">
      <c r="C175" s="305"/>
    </row>
    <row r="176" s="5" customFormat="1" ht="12">
      <c r="C176" s="305"/>
    </row>
    <row r="177" s="5" customFormat="1" ht="12">
      <c r="C177" s="305"/>
    </row>
    <row r="178" s="5" customFormat="1" ht="12">
      <c r="C178" s="305"/>
    </row>
    <row r="179" s="5" customFormat="1" ht="12">
      <c r="C179" s="305"/>
    </row>
    <row r="180" s="5" customFormat="1" ht="12">
      <c r="C180" s="305"/>
    </row>
    <row r="181" s="5" customFormat="1" ht="12">
      <c r="C181" s="305"/>
    </row>
    <row r="182" s="5" customFormat="1" ht="12">
      <c r="C182" s="305"/>
    </row>
    <row r="183" s="5" customFormat="1" ht="12">
      <c r="C183" s="305"/>
    </row>
    <row r="184" s="5" customFormat="1" ht="12">
      <c r="C184" s="305"/>
    </row>
    <row r="185" s="5" customFormat="1" ht="12">
      <c r="C185" s="305"/>
    </row>
    <row r="186" s="5" customFormat="1" ht="12">
      <c r="C186" s="305"/>
    </row>
    <row r="187" s="5" customFormat="1" ht="12">
      <c r="C187" s="305"/>
    </row>
    <row r="188" s="5" customFormat="1" ht="12">
      <c r="C188" s="305"/>
    </row>
    <row r="189" s="5" customFormat="1" ht="12">
      <c r="C189" s="305"/>
    </row>
    <row r="190" s="5" customFormat="1" ht="12">
      <c r="C190" s="305"/>
    </row>
    <row r="191" s="5" customFormat="1" ht="12">
      <c r="C191" s="305"/>
    </row>
    <row r="192" s="5" customFormat="1" ht="12">
      <c r="C192" s="305"/>
    </row>
    <row r="193" s="5" customFormat="1" ht="12">
      <c r="C193" s="305"/>
    </row>
    <row r="194" s="5" customFormat="1" ht="12">
      <c r="C194" s="305"/>
    </row>
    <row r="195" s="5" customFormat="1" ht="12">
      <c r="C195" s="305"/>
    </row>
    <row r="196" s="5" customFormat="1" ht="12">
      <c r="C196" s="305"/>
    </row>
    <row r="197" s="5" customFormat="1" ht="12">
      <c r="C197" s="305"/>
    </row>
    <row r="198" s="5" customFormat="1" ht="12">
      <c r="C198" s="305"/>
    </row>
    <row r="199" s="5" customFormat="1" ht="12">
      <c r="C199" s="305"/>
    </row>
    <row r="200" s="5" customFormat="1" ht="12">
      <c r="C200" s="305"/>
    </row>
    <row r="201" s="5" customFormat="1" ht="12">
      <c r="C201" s="305"/>
    </row>
    <row r="202" s="5" customFormat="1" ht="12">
      <c r="C202" s="305"/>
    </row>
    <row r="203" s="5" customFormat="1" ht="12">
      <c r="C203" s="305"/>
    </row>
    <row r="204" s="5" customFormat="1" ht="12">
      <c r="C204" s="305"/>
    </row>
    <row r="205" s="5" customFormat="1" ht="12">
      <c r="C205" s="305"/>
    </row>
    <row r="206" s="5" customFormat="1" ht="12">
      <c r="C206" s="305"/>
    </row>
    <row r="207" s="5" customFormat="1" ht="12">
      <c r="C207" s="305"/>
    </row>
    <row r="208" s="5" customFormat="1" ht="12">
      <c r="C208" s="305"/>
    </row>
    <row r="209" s="5" customFormat="1" ht="12">
      <c r="C209" s="305"/>
    </row>
    <row r="210" s="5" customFormat="1" ht="12">
      <c r="C210" s="305"/>
    </row>
    <row r="211" s="5" customFormat="1" ht="12">
      <c r="C211" s="305"/>
    </row>
    <row r="212" s="5" customFormat="1" ht="12">
      <c r="C212" s="305"/>
    </row>
    <row r="213" s="5" customFormat="1" ht="12">
      <c r="C213" s="305"/>
    </row>
    <row r="214" s="5" customFormat="1" ht="12">
      <c r="C214" s="305"/>
    </row>
    <row r="215" s="5" customFormat="1" ht="12">
      <c r="C215" s="305"/>
    </row>
    <row r="216" s="5" customFormat="1" ht="12">
      <c r="C216" s="305"/>
    </row>
    <row r="217" s="5" customFormat="1" ht="12">
      <c r="C217" s="305"/>
    </row>
    <row r="218" s="5" customFormat="1" ht="12">
      <c r="C218" s="305"/>
    </row>
    <row r="219" s="5" customFormat="1" ht="12">
      <c r="C219" s="305"/>
    </row>
    <row r="220" s="5" customFormat="1" ht="12">
      <c r="C220" s="305"/>
    </row>
    <row r="221" s="5" customFormat="1" ht="12">
      <c r="C221" s="305"/>
    </row>
    <row r="222" s="5" customFormat="1" ht="12">
      <c r="C222" s="305"/>
    </row>
    <row r="223" s="5" customFormat="1" ht="12">
      <c r="C223" s="305"/>
    </row>
    <row r="224" s="5" customFormat="1" ht="12">
      <c r="C224" s="305"/>
    </row>
    <row r="225" s="5" customFormat="1" ht="12">
      <c r="C225" s="305"/>
    </row>
    <row r="226" s="5" customFormat="1" ht="12">
      <c r="C226" s="305"/>
    </row>
    <row r="227" s="5" customFormat="1" ht="12">
      <c r="C227" s="305"/>
    </row>
    <row r="228" s="5" customFormat="1" ht="12">
      <c r="C228" s="305"/>
    </row>
    <row r="229" s="5" customFormat="1" ht="12">
      <c r="C229" s="305"/>
    </row>
    <row r="230" s="5" customFormat="1" ht="12">
      <c r="C230" s="305"/>
    </row>
    <row r="231" s="5" customFormat="1" ht="12">
      <c r="C231" s="305"/>
    </row>
    <row r="232" s="5" customFormat="1" ht="12">
      <c r="C232" s="305"/>
    </row>
    <row r="233" s="5" customFormat="1" ht="12">
      <c r="C233" s="305"/>
    </row>
    <row r="234" s="5" customFormat="1" ht="12">
      <c r="C234" s="305"/>
    </row>
    <row r="235" s="5" customFormat="1" ht="12">
      <c r="C235" s="305"/>
    </row>
    <row r="236" s="5" customFormat="1" ht="12">
      <c r="C236" s="305"/>
    </row>
    <row r="237" s="5" customFormat="1" ht="12">
      <c r="C237" s="305"/>
    </row>
    <row r="238" s="5" customFormat="1" ht="12">
      <c r="C238" s="305"/>
    </row>
    <row r="239" s="5" customFormat="1" ht="12">
      <c r="C239" s="305"/>
    </row>
    <row r="240" s="5" customFormat="1" ht="12">
      <c r="C240" s="305"/>
    </row>
    <row r="241" s="5" customFormat="1" ht="12">
      <c r="C241" s="305"/>
    </row>
    <row r="242" s="5" customFormat="1" ht="12">
      <c r="C242" s="305"/>
    </row>
    <row r="243" s="5" customFormat="1" ht="12">
      <c r="C243" s="305"/>
    </row>
    <row r="244" s="5" customFormat="1" ht="12">
      <c r="C244" s="305"/>
    </row>
    <row r="245" s="5" customFormat="1" ht="12">
      <c r="C245" s="305"/>
    </row>
    <row r="246" s="5" customFormat="1" ht="12">
      <c r="C246" s="305"/>
    </row>
    <row r="247" s="5" customFormat="1" ht="12">
      <c r="C247" s="305"/>
    </row>
    <row r="248" s="5" customFormat="1" ht="12">
      <c r="C248" s="305"/>
    </row>
    <row r="249" s="5" customFormat="1" ht="12">
      <c r="C249" s="305"/>
    </row>
    <row r="250" s="5" customFormat="1" ht="12">
      <c r="C250" s="305"/>
    </row>
    <row r="251" s="5" customFormat="1" ht="12">
      <c r="C251" s="305"/>
    </row>
    <row r="252" s="5" customFormat="1" ht="12">
      <c r="C252" s="305"/>
    </row>
    <row r="253" s="5" customFormat="1" ht="12">
      <c r="C253" s="305"/>
    </row>
    <row r="254" s="5" customFormat="1" ht="12">
      <c r="C254" s="305"/>
    </row>
    <row r="255" s="5" customFormat="1" ht="12">
      <c r="C255" s="305"/>
    </row>
    <row r="256" s="5" customFormat="1" ht="12">
      <c r="C256" s="305"/>
    </row>
    <row r="257" s="5" customFormat="1" ht="12">
      <c r="C257" s="305"/>
    </row>
    <row r="258" s="5" customFormat="1" ht="12">
      <c r="C258" s="305"/>
    </row>
    <row r="259" s="5" customFormat="1" ht="12">
      <c r="C259" s="305"/>
    </row>
    <row r="260" s="5" customFormat="1" ht="12">
      <c r="C260" s="305"/>
    </row>
    <row r="261" s="5" customFormat="1" ht="12">
      <c r="C261" s="305"/>
    </row>
    <row r="262" s="5" customFormat="1" ht="12">
      <c r="C262" s="305"/>
    </row>
    <row r="263" s="5" customFormat="1" ht="12">
      <c r="C263" s="305"/>
    </row>
    <row r="264" s="5" customFormat="1" ht="12">
      <c r="C264" s="305"/>
    </row>
    <row r="265" s="5" customFormat="1" ht="12">
      <c r="C265" s="305"/>
    </row>
    <row r="266" s="5" customFormat="1" ht="12">
      <c r="C266" s="305"/>
    </row>
    <row r="267" s="5" customFormat="1" ht="12">
      <c r="C267" s="305"/>
    </row>
    <row r="268" s="5" customFormat="1" ht="12">
      <c r="C268" s="305"/>
    </row>
    <row r="269" s="5" customFormat="1" ht="12">
      <c r="C269" s="305"/>
    </row>
    <row r="270" s="5" customFormat="1" ht="12">
      <c r="C270" s="305"/>
    </row>
    <row r="271" s="5" customFormat="1" ht="12">
      <c r="C271" s="305"/>
    </row>
    <row r="272" s="5" customFormat="1" ht="12">
      <c r="C272" s="305"/>
    </row>
    <row r="273" s="5" customFormat="1" ht="12">
      <c r="C273" s="305"/>
    </row>
    <row r="274" s="5" customFormat="1" ht="12">
      <c r="C274" s="305"/>
    </row>
    <row r="275" s="5" customFormat="1" ht="12">
      <c r="C275" s="305"/>
    </row>
    <row r="276" s="5" customFormat="1" ht="12">
      <c r="C276" s="305"/>
    </row>
    <row r="277" s="5" customFormat="1" ht="12">
      <c r="C277" s="305"/>
    </row>
    <row r="278" s="5" customFormat="1" ht="12">
      <c r="C278" s="305"/>
    </row>
    <row r="279" s="5" customFormat="1" ht="12">
      <c r="C279" s="305"/>
    </row>
    <row r="280" s="5" customFormat="1" ht="12">
      <c r="C280" s="305"/>
    </row>
    <row r="281" s="5" customFormat="1" ht="12">
      <c r="C281" s="305"/>
    </row>
    <row r="282" s="5" customFormat="1" ht="12">
      <c r="C282" s="305"/>
    </row>
    <row r="283" s="5" customFormat="1" ht="12">
      <c r="C283" s="305"/>
    </row>
    <row r="284" s="5" customFormat="1" ht="12">
      <c r="C284" s="305"/>
    </row>
    <row r="285" s="5" customFormat="1" ht="12">
      <c r="C285" s="305"/>
    </row>
    <row r="286" s="5" customFormat="1" ht="12">
      <c r="C286" s="305"/>
    </row>
    <row r="287" s="5" customFormat="1" ht="12">
      <c r="C287" s="305"/>
    </row>
    <row r="288" s="5" customFormat="1" ht="12">
      <c r="C288" s="305"/>
    </row>
    <row r="289" s="5" customFormat="1" ht="12">
      <c r="C289" s="305"/>
    </row>
    <row r="290" s="5" customFormat="1" ht="12">
      <c r="C290" s="305"/>
    </row>
    <row r="291" s="5" customFormat="1" ht="12">
      <c r="C291" s="305"/>
    </row>
    <row r="292" s="5" customFormat="1" ht="12">
      <c r="C292" s="305"/>
    </row>
    <row r="293" s="5" customFormat="1" ht="12">
      <c r="C293" s="305"/>
    </row>
    <row r="294" s="5" customFormat="1" ht="12">
      <c r="C294" s="305"/>
    </row>
    <row r="295" s="5" customFormat="1" ht="12">
      <c r="C295" s="305"/>
    </row>
    <row r="296" s="5" customFormat="1" ht="12">
      <c r="C296" s="305"/>
    </row>
    <row r="297" s="5" customFormat="1" ht="12">
      <c r="C297" s="305"/>
    </row>
    <row r="298" s="5" customFormat="1" ht="12">
      <c r="C298" s="305"/>
    </row>
    <row r="299" s="5" customFormat="1" ht="12">
      <c r="C299" s="305"/>
    </row>
    <row r="300" s="5" customFormat="1" ht="12">
      <c r="C300" s="305"/>
    </row>
    <row r="301" s="5" customFormat="1" ht="12">
      <c r="C301" s="305"/>
    </row>
    <row r="302" s="5" customFormat="1" ht="12">
      <c r="C302" s="305"/>
    </row>
    <row r="303" s="5" customFormat="1" ht="12">
      <c r="C303" s="305"/>
    </row>
    <row r="304" s="5" customFormat="1" ht="12">
      <c r="C304" s="305"/>
    </row>
    <row r="305" s="5" customFormat="1" ht="12">
      <c r="C305" s="305"/>
    </row>
    <row r="306" s="5" customFormat="1" ht="12">
      <c r="C306" s="305"/>
    </row>
    <row r="307" s="5" customFormat="1" ht="12">
      <c r="C307" s="305"/>
    </row>
    <row r="308" s="5" customFormat="1" ht="12">
      <c r="C308" s="305"/>
    </row>
    <row r="309" s="5" customFormat="1" ht="12">
      <c r="C309" s="305"/>
    </row>
    <row r="310" s="5" customFormat="1" ht="12">
      <c r="C310" s="305"/>
    </row>
    <row r="311" s="5" customFormat="1" ht="12">
      <c r="C311" s="305"/>
    </row>
    <row r="312" s="5" customFormat="1" ht="12">
      <c r="C312" s="305"/>
    </row>
    <row r="313" s="5" customFormat="1" ht="12">
      <c r="C313" s="305"/>
    </row>
    <row r="314" s="5" customFormat="1" ht="12">
      <c r="C314" s="305"/>
    </row>
    <row r="315" s="5" customFormat="1" ht="12">
      <c r="C315" s="305"/>
    </row>
    <row r="316" s="5" customFormat="1" ht="12">
      <c r="C316" s="305"/>
    </row>
    <row r="317" s="5" customFormat="1" ht="12">
      <c r="C317" s="305"/>
    </row>
    <row r="318" s="5" customFormat="1" ht="12">
      <c r="C318" s="305"/>
    </row>
    <row r="319" s="5" customFormat="1" ht="12">
      <c r="C319" s="305"/>
    </row>
    <row r="320" s="5" customFormat="1" ht="12">
      <c r="C320" s="305"/>
    </row>
    <row r="321" s="5" customFormat="1" ht="12">
      <c r="C321" s="305"/>
    </row>
    <row r="322" s="5" customFormat="1" ht="12">
      <c r="C322" s="305"/>
    </row>
    <row r="323" s="5" customFormat="1" ht="12">
      <c r="C323" s="305"/>
    </row>
    <row r="324" s="5" customFormat="1" ht="12">
      <c r="C324" s="305"/>
    </row>
    <row r="325" s="5" customFormat="1" ht="12">
      <c r="C325" s="305"/>
    </row>
    <row r="326" s="5" customFormat="1" ht="12">
      <c r="C326" s="305"/>
    </row>
    <row r="327" s="5" customFormat="1" ht="12">
      <c r="C327" s="305"/>
    </row>
    <row r="328" s="5" customFormat="1" ht="12">
      <c r="C328" s="305"/>
    </row>
    <row r="329" s="5" customFormat="1" ht="12">
      <c r="C329" s="305"/>
    </row>
    <row r="330" s="5" customFormat="1" ht="12">
      <c r="C330" s="305"/>
    </row>
    <row r="331" s="5" customFormat="1" ht="12">
      <c r="C331" s="305"/>
    </row>
    <row r="332" s="5" customFormat="1" ht="12">
      <c r="C332" s="305"/>
    </row>
    <row r="333" s="5" customFormat="1" ht="12">
      <c r="C333" s="305"/>
    </row>
    <row r="334" s="5" customFormat="1" ht="12">
      <c r="C334" s="305"/>
    </row>
    <row r="335" s="5" customFormat="1" ht="12">
      <c r="C335" s="305"/>
    </row>
    <row r="336" s="5" customFormat="1" ht="12">
      <c r="C336" s="305"/>
    </row>
    <row r="337" s="5" customFormat="1" ht="12">
      <c r="C337" s="305"/>
    </row>
    <row r="338" s="5" customFormat="1" ht="12">
      <c r="C338" s="305"/>
    </row>
    <row r="339" s="5" customFormat="1" ht="12">
      <c r="C339" s="305"/>
    </row>
    <row r="340" s="5" customFormat="1" ht="12">
      <c r="C340" s="305"/>
    </row>
    <row r="341" s="5" customFormat="1" ht="12">
      <c r="C341" s="305"/>
    </row>
    <row r="342" s="5" customFormat="1" ht="12">
      <c r="C342" s="305"/>
    </row>
    <row r="343" s="5" customFormat="1" ht="12">
      <c r="C343" s="305"/>
    </row>
    <row r="344" s="5" customFormat="1" ht="12">
      <c r="C344" s="305"/>
    </row>
    <row r="345" s="5" customFormat="1" ht="12">
      <c r="C345" s="305"/>
    </row>
    <row r="346" s="5" customFormat="1" ht="12">
      <c r="C346" s="305"/>
    </row>
    <row r="347" s="5" customFormat="1" ht="12">
      <c r="C347" s="305"/>
    </row>
    <row r="348" s="5" customFormat="1" ht="12">
      <c r="C348" s="305"/>
    </row>
    <row r="349" s="5" customFormat="1" ht="12">
      <c r="C349" s="305"/>
    </row>
    <row r="350" s="5" customFormat="1" ht="12">
      <c r="C350" s="305"/>
    </row>
    <row r="351" s="5" customFormat="1" ht="12">
      <c r="C351" s="305"/>
    </row>
    <row r="352" s="5" customFormat="1" ht="12">
      <c r="C352" s="305"/>
    </row>
    <row r="353" s="5" customFormat="1" ht="12">
      <c r="C353" s="305"/>
    </row>
    <row r="354" s="5" customFormat="1" ht="12">
      <c r="C354" s="305"/>
    </row>
    <row r="355" s="5" customFormat="1" ht="12">
      <c r="C355" s="305"/>
    </row>
    <row r="356" s="5" customFormat="1" ht="12">
      <c r="C356" s="305"/>
    </row>
    <row r="357" s="5" customFormat="1" ht="12">
      <c r="C357" s="305"/>
    </row>
    <row r="358" s="5" customFormat="1" ht="12">
      <c r="C358" s="305"/>
    </row>
    <row r="359" s="5" customFormat="1" ht="12">
      <c r="C359" s="305"/>
    </row>
    <row r="360" s="5" customFormat="1" ht="12">
      <c r="C360" s="305"/>
    </row>
    <row r="361" s="5" customFormat="1" ht="12">
      <c r="C361" s="305"/>
    </row>
    <row r="362" s="5" customFormat="1" ht="12">
      <c r="C362" s="305"/>
    </row>
    <row r="363" s="5" customFormat="1" ht="12">
      <c r="C363" s="305"/>
    </row>
    <row r="364" s="5" customFormat="1" ht="12">
      <c r="C364" s="305"/>
    </row>
    <row r="365" s="5" customFormat="1" ht="12">
      <c r="C365" s="305"/>
    </row>
    <row r="366" s="5" customFormat="1" ht="12">
      <c r="C366" s="305"/>
    </row>
    <row r="367" s="5" customFormat="1" ht="12">
      <c r="C367" s="305"/>
    </row>
    <row r="368" s="5" customFormat="1" ht="12">
      <c r="C368" s="305"/>
    </row>
    <row r="369" s="5" customFormat="1" ht="12">
      <c r="C369" s="305"/>
    </row>
    <row r="370" s="5" customFormat="1" ht="12">
      <c r="C370" s="305"/>
    </row>
    <row r="371" s="5" customFormat="1" ht="12">
      <c r="C371" s="305"/>
    </row>
    <row r="372" s="5" customFormat="1" ht="12">
      <c r="C372" s="305"/>
    </row>
    <row r="373" s="5" customFormat="1" ht="12">
      <c r="C373" s="305"/>
    </row>
    <row r="374" s="5" customFormat="1" ht="12">
      <c r="C374" s="305"/>
    </row>
    <row r="375" s="5" customFormat="1" ht="12">
      <c r="C375" s="305"/>
    </row>
    <row r="376" s="5" customFormat="1" ht="12">
      <c r="C376" s="305"/>
    </row>
    <row r="377" s="5" customFormat="1" ht="12">
      <c r="C377" s="305"/>
    </row>
    <row r="378" s="5" customFormat="1" ht="12">
      <c r="C378" s="305"/>
    </row>
    <row r="379" s="5" customFormat="1" ht="12">
      <c r="C379" s="305"/>
    </row>
    <row r="380" s="5" customFormat="1" ht="12">
      <c r="C380" s="305"/>
    </row>
    <row r="381" s="5" customFormat="1" ht="12">
      <c r="C381" s="305"/>
    </row>
    <row r="382" s="5" customFormat="1" ht="12">
      <c r="C382" s="305"/>
    </row>
    <row r="383" s="5" customFormat="1" ht="12">
      <c r="C383" s="305"/>
    </row>
    <row r="384" s="5" customFormat="1" ht="12">
      <c r="C384" s="305"/>
    </row>
    <row r="385" s="5" customFormat="1" ht="12">
      <c r="C385" s="305"/>
    </row>
    <row r="386" s="5" customFormat="1" ht="12">
      <c r="C386" s="305"/>
    </row>
    <row r="387" s="5" customFormat="1" ht="12">
      <c r="C387" s="305"/>
    </row>
    <row r="388" s="5" customFormat="1" ht="12">
      <c r="C388" s="305"/>
    </row>
    <row r="389" s="5" customFormat="1" ht="12">
      <c r="C389" s="305"/>
    </row>
    <row r="390" s="5" customFormat="1" ht="12">
      <c r="C390" s="305"/>
    </row>
    <row r="391" s="5" customFormat="1" ht="12">
      <c r="C391" s="305"/>
    </row>
    <row r="392" s="5" customFormat="1" ht="12">
      <c r="C392" s="305"/>
    </row>
    <row r="393" s="5" customFormat="1" ht="12">
      <c r="C393" s="305"/>
    </row>
    <row r="394" s="5" customFormat="1" ht="12">
      <c r="C394" s="305"/>
    </row>
    <row r="395" s="5" customFormat="1" ht="12">
      <c r="C395" s="305"/>
    </row>
    <row r="396" s="5" customFormat="1" ht="12">
      <c r="C396" s="305"/>
    </row>
    <row r="397" s="5" customFormat="1" ht="12">
      <c r="C397" s="305"/>
    </row>
    <row r="398" s="5" customFormat="1" ht="12">
      <c r="C398" s="305"/>
    </row>
    <row r="399" s="5" customFormat="1" ht="12">
      <c r="C399" s="305"/>
    </row>
    <row r="400" s="5" customFormat="1" ht="12">
      <c r="C400" s="305"/>
    </row>
    <row r="401" s="5" customFormat="1" ht="12">
      <c r="C401" s="305"/>
    </row>
    <row r="402" s="5" customFormat="1" ht="12">
      <c r="C402" s="305"/>
    </row>
    <row r="403" s="5" customFormat="1" ht="12">
      <c r="C403" s="305"/>
    </row>
    <row r="404" s="5" customFormat="1" ht="12">
      <c r="C404" s="305"/>
    </row>
    <row r="405" s="5" customFormat="1" ht="12">
      <c r="C405" s="305"/>
    </row>
    <row r="406" s="5" customFormat="1" ht="12">
      <c r="C406" s="305"/>
    </row>
    <row r="407" s="5" customFormat="1" ht="12">
      <c r="C407" s="305"/>
    </row>
    <row r="408" s="5" customFormat="1" ht="12">
      <c r="C408" s="305"/>
    </row>
    <row r="409" s="5" customFormat="1" ht="12">
      <c r="C409" s="305"/>
    </row>
    <row r="410" s="5" customFormat="1" ht="12">
      <c r="C410" s="305"/>
    </row>
    <row r="411" s="5" customFormat="1" ht="12">
      <c r="C411" s="305"/>
    </row>
    <row r="412" s="5" customFormat="1" ht="12">
      <c r="C412" s="305"/>
    </row>
    <row r="413" s="5" customFormat="1" ht="12">
      <c r="C413" s="305"/>
    </row>
    <row r="414" s="5" customFormat="1" ht="12">
      <c r="C414" s="305"/>
    </row>
    <row r="415" s="5" customFormat="1" ht="12">
      <c r="C415" s="305"/>
    </row>
    <row r="416" s="5" customFormat="1" ht="12">
      <c r="C416" s="305"/>
    </row>
    <row r="417" s="5" customFormat="1" ht="12">
      <c r="C417" s="305"/>
    </row>
    <row r="418" s="5" customFormat="1" ht="12">
      <c r="C418" s="305"/>
    </row>
    <row r="419" s="5" customFormat="1" ht="12">
      <c r="C419" s="305"/>
    </row>
    <row r="420" s="5" customFormat="1" ht="12">
      <c r="C420" s="305"/>
    </row>
    <row r="421" s="5" customFormat="1" ht="12">
      <c r="C421" s="305"/>
    </row>
    <row r="422" s="5" customFormat="1" ht="12">
      <c r="C422" s="305"/>
    </row>
    <row r="423" s="5" customFormat="1" ht="12">
      <c r="C423" s="305"/>
    </row>
    <row r="424" s="5" customFormat="1" ht="12">
      <c r="C424" s="305"/>
    </row>
    <row r="425" s="5" customFormat="1" ht="12">
      <c r="C425" s="305"/>
    </row>
    <row r="426" s="5" customFormat="1" ht="12">
      <c r="C426" s="305"/>
    </row>
    <row r="427" s="5" customFormat="1" ht="12">
      <c r="C427" s="305"/>
    </row>
    <row r="428" s="5" customFormat="1" ht="12">
      <c r="C428" s="305"/>
    </row>
    <row r="429" s="5" customFormat="1" ht="12">
      <c r="C429" s="305"/>
    </row>
    <row r="430" s="5" customFormat="1" ht="12">
      <c r="C430" s="305"/>
    </row>
    <row r="431" s="5" customFormat="1" ht="12">
      <c r="C431" s="305"/>
    </row>
    <row r="432" s="5" customFormat="1" ht="12">
      <c r="C432" s="305"/>
    </row>
    <row r="433" s="5" customFormat="1" ht="12">
      <c r="C433" s="305"/>
    </row>
    <row r="434" s="5" customFormat="1" ht="12">
      <c r="C434" s="305"/>
    </row>
    <row r="435" s="5" customFormat="1" ht="12">
      <c r="C435" s="305"/>
    </row>
    <row r="436" s="5" customFormat="1" ht="12">
      <c r="C436" s="305"/>
    </row>
    <row r="437" s="5" customFormat="1" ht="12">
      <c r="C437" s="305"/>
    </row>
    <row r="438" s="5" customFormat="1" ht="12">
      <c r="C438" s="305"/>
    </row>
    <row r="439" s="5" customFormat="1" ht="12">
      <c r="C439" s="305"/>
    </row>
    <row r="440" s="5" customFormat="1" ht="12">
      <c r="C440" s="305"/>
    </row>
    <row r="441" s="5" customFormat="1" ht="12">
      <c r="C441" s="305"/>
    </row>
    <row r="442" s="5" customFormat="1" ht="12">
      <c r="C442" s="305"/>
    </row>
    <row r="443" s="5" customFormat="1" ht="12">
      <c r="C443" s="305"/>
    </row>
    <row r="444" s="5" customFormat="1" ht="12">
      <c r="C444" s="305"/>
    </row>
    <row r="445" s="5" customFormat="1" ht="12">
      <c r="C445" s="305"/>
    </row>
    <row r="446" s="5" customFormat="1" ht="12">
      <c r="C446" s="305"/>
    </row>
    <row r="447" s="5" customFormat="1" ht="12">
      <c r="C447" s="305"/>
    </row>
    <row r="448" s="5" customFormat="1" ht="12">
      <c r="C448" s="305"/>
    </row>
    <row r="449" s="5" customFormat="1" ht="12">
      <c r="C449" s="305"/>
    </row>
    <row r="450" s="5" customFormat="1" ht="12">
      <c r="C450" s="305"/>
    </row>
    <row r="451" s="5" customFormat="1" ht="12">
      <c r="C451" s="305"/>
    </row>
    <row r="452" s="5" customFormat="1" ht="12">
      <c r="C452" s="305"/>
    </row>
    <row r="453" s="5" customFormat="1" ht="12">
      <c r="C453" s="305"/>
    </row>
    <row r="454" s="5" customFormat="1" ht="12">
      <c r="C454" s="305"/>
    </row>
    <row r="455" s="5" customFormat="1" ht="12">
      <c r="C455" s="305"/>
    </row>
    <row r="456" s="5" customFormat="1" ht="12">
      <c r="C456" s="305"/>
    </row>
    <row r="457" s="5" customFormat="1" ht="12">
      <c r="C457" s="305"/>
    </row>
    <row r="458" s="5" customFormat="1" ht="12">
      <c r="C458" s="305"/>
    </row>
    <row r="459" s="5" customFormat="1" ht="12">
      <c r="C459" s="305"/>
    </row>
    <row r="460" s="5" customFormat="1" ht="12">
      <c r="C460" s="305"/>
    </row>
    <row r="461" s="5" customFormat="1" ht="12">
      <c r="C461" s="305"/>
    </row>
    <row r="462" s="5" customFormat="1" ht="12">
      <c r="C462" s="305"/>
    </row>
    <row r="463" s="5" customFormat="1" ht="12">
      <c r="C463" s="305"/>
    </row>
    <row r="464" s="5" customFormat="1" ht="12">
      <c r="C464" s="305"/>
    </row>
    <row r="465" s="5" customFormat="1" ht="12">
      <c r="C465" s="305"/>
    </row>
    <row r="466" s="5" customFormat="1" ht="12">
      <c r="C466" s="305"/>
    </row>
    <row r="467" s="5" customFormat="1" ht="12">
      <c r="C467" s="305"/>
    </row>
    <row r="468" s="5" customFormat="1" ht="12">
      <c r="C468" s="305"/>
    </row>
    <row r="469" s="5" customFormat="1" ht="12">
      <c r="C469" s="305"/>
    </row>
    <row r="470" s="5" customFormat="1" ht="12">
      <c r="C470" s="305"/>
    </row>
    <row r="471" s="5" customFormat="1" ht="12">
      <c r="C471" s="305"/>
    </row>
    <row r="472" s="5" customFormat="1" ht="12">
      <c r="C472" s="305"/>
    </row>
    <row r="473" s="5" customFormat="1" ht="12">
      <c r="C473" s="305"/>
    </row>
    <row r="474" s="5" customFormat="1" ht="12">
      <c r="C474" s="305"/>
    </row>
    <row r="475" s="5" customFormat="1" ht="12">
      <c r="C475" s="305"/>
    </row>
    <row r="476" s="5" customFormat="1" ht="12">
      <c r="C476" s="305"/>
    </row>
    <row r="477" s="5" customFormat="1" ht="12">
      <c r="C477" s="305"/>
    </row>
    <row r="478" s="5" customFormat="1" ht="12">
      <c r="C478" s="305"/>
    </row>
    <row r="479" s="5" customFormat="1" ht="12">
      <c r="C479" s="305"/>
    </row>
    <row r="480" s="5" customFormat="1" ht="12">
      <c r="C480" s="305"/>
    </row>
    <row r="481" s="5" customFormat="1" ht="12">
      <c r="C481" s="305"/>
    </row>
    <row r="482" s="5" customFormat="1" ht="12">
      <c r="C482" s="305"/>
    </row>
    <row r="483" s="5" customFormat="1" ht="12">
      <c r="C483" s="305"/>
    </row>
    <row r="484" s="5" customFormat="1" ht="12">
      <c r="C484" s="305"/>
    </row>
    <row r="485" s="5" customFormat="1" ht="12">
      <c r="C485" s="305"/>
    </row>
    <row r="486" s="5" customFormat="1" ht="12">
      <c r="C486" s="305"/>
    </row>
    <row r="487" s="5" customFormat="1" ht="12">
      <c r="C487" s="305"/>
    </row>
    <row r="488" s="5" customFormat="1" ht="12">
      <c r="C488" s="305"/>
    </row>
    <row r="489" s="5" customFormat="1" ht="12">
      <c r="C489" s="305"/>
    </row>
    <row r="490" s="5" customFormat="1" ht="12">
      <c r="C490" s="305"/>
    </row>
    <row r="491" s="5" customFormat="1" ht="12">
      <c r="C491" s="305"/>
    </row>
    <row r="492" s="5" customFormat="1" ht="12">
      <c r="C492" s="305"/>
    </row>
    <row r="493" s="5" customFormat="1" ht="12">
      <c r="C493" s="305"/>
    </row>
    <row r="494" s="5" customFormat="1" ht="12">
      <c r="C494" s="305"/>
    </row>
    <row r="495" s="5" customFormat="1" ht="12">
      <c r="C495" s="305"/>
    </row>
    <row r="496" s="5" customFormat="1" ht="12">
      <c r="C496" s="305"/>
    </row>
    <row r="497" s="5" customFormat="1" ht="12">
      <c r="C497" s="305"/>
    </row>
    <row r="498" s="5" customFormat="1" ht="12">
      <c r="C498" s="305"/>
    </row>
    <row r="499" s="5" customFormat="1" ht="12">
      <c r="C499" s="305"/>
    </row>
    <row r="500" s="5" customFormat="1" ht="12">
      <c r="C500" s="305"/>
    </row>
    <row r="501" s="5" customFormat="1" ht="12">
      <c r="C501" s="305"/>
    </row>
    <row r="502" s="5" customFormat="1" ht="12">
      <c r="C502" s="305"/>
    </row>
    <row r="503" s="5" customFormat="1" ht="12">
      <c r="C503" s="305"/>
    </row>
    <row r="504" s="5" customFormat="1" ht="12">
      <c r="C504" s="305"/>
    </row>
    <row r="505" s="5" customFormat="1" ht="12">
      <c r="C505" s="305"/>
    </row>
    <row r="506" s="5" customFormat="1" ht="12">
      <c r="C506" s="305"/>
    </row>
    <row r="507" s="5" customFormat="1" ht="12">
      <c r="C507" s="305"/>
    </row>
    <row r="508" s="5" customFormat="1" ht="12">
      <c r="C508" s="305"/>
    </row>
    <row r="509" s="5" customFormat="1" ht="12">
      <c r="C509" s="305"/>
    </row>
    <row r="510" s="5" customFormat="1" ht="12">
      <c r="C510" s="305"/>
    </row>
    <row r="511" s="5" customFormat="1" ht="12">
      <c r="C511" s="305"/>
    </row>
    <row r="512" s="5" customFormat="1" ht="12">
      <c r="C512" s="305"/>
    </row>
    <row r="513" s="5" customFormat="1" ht="12">
      <c r="C513" s="305"/>
    </row>
    <row r="514" s="5" customFormat="1" ht="12">
      <c r="C514" s="305"/>
    </row>
    <row r="515" s="5" customFormat="1" ht="12">
      <c r="C515" s="305"/>
    </row>
    <row r="516" s="5" customFormat="1" ht="12">
      <c r="C516" s="305"/>
    </row>
    <row r="517" s="5" customFormat="1" ht="12">
      <c r="C517" s="305"/>
    </row>
    <row r="518" s="5" customFormat="1" ht="12">
      <c r="C518" s="305"/>
    </row>
    <row r="519" s="5" customFormat="1" ht="12">
      <c r="C519" s="305"/>
    </row>
    <row r="520" s="5" customFormat="1" ht="12">
      <c r="C520" s="305"/>
    </row>
    <row r="521" s="5" customFormat="1" ht="12">
      <c r="C521" s="305"/>
    </row>
    <row r="522" s="5" customFormat="1" ht="12">
      <c r="C522" s="305"/>
    </row>
    <row r="523" s="5" customFormat="1" ht="12">
      <c r="C523" s="305"/>
    </row>
    <row r="524" s="5" customFormat="1" ht="12">
      <c r="C524" s="305"/>
    </row>
    <row r="525" s="5" customFormat="1" ht="12">
      <c r="C525" s="305"/>
    </row>
    <row r="526" s="5" customFormat="1" ht="12">
      <c r="C526" s="305"/>
    </row>
    <row r="527" s="5" customFormat="1" ht="12">
      <c r="C527" s="305"/>
    </row>
    <row r="528" s="5" customFormat="1" ht="12">
      <c r="C528" s="305"/>
    </row>
    <row r="529" s="5" customFormat="1" ht="12">
      <c r="C529" s="305"/>
    </row>
    <row r="530" s="5" customFormat="1" ht="12">
      <c r="C530" s="305"/>
    </row>
    <row r="531" s="5" customFormat="1" ht="12">
      <c r="C531" s="305"/>
    </row>
    <row r="532" s="5" customFormat="1" ht="12">
      <c r="C532" s="305"/>
    </row>
    <row r="533" s="5" customFormat="1" ht="12">
      <c r="C533" s="305"/>
    </row>
    <row r="534" s="5" customFormat="1" ht="12">
      <c r="C534" s="305"/>
    </row>
    <row r="535" s="5" customFormat="1" ht="12">
      <c r="C535" s="305"/>
    </row>
    <row r="536" s="5" customFormat="1" ht="12">
      <c r="C536" s="305"/>
    </row>
    <row r="537" s="5" customFormat="1" ht="12">
      <c r="C537" s="305"/>
    </row>
    <row r="538" s="5" customFormat="1" ht="12">
      <c r="C538" s="305"/>
    </row>
    <row r="539" s="5" customFormat="1" ht="12">
      <c r="C539" s="305"/>
    </row>
    <row r="540" s="5" customFormat="1" ht="12">
      <c r="C540" s="305"/>
    </row>
    <row r="541" s="5" customFormat="1" ht="12">
      <c r="C541" s="305"/>
    </row>
    <row r="542" s="5" customFormat="1" ht="12">
      <c r="C542" s="305"/>
    </row>
    <row r="543" s="5" customFormat="1" ht="12">
      <c r="C543" s="305"/>
    </row>
    <row r="544" s="5" customFormat="1" ht="12">
      <c r="C544" s="305"/>
    </row>
    <row r="545" s="5" customFormat="1" ht="12">
      <c r="C545" s="305"/>
    </row>
    <row r="546" s="5" customFormat="1" ht="12">
      <c r="C546" s="305"/>
    </row>
    <row r="547" s="5" customFormat="1" ht="12">
      <c r="C547" s="305"/>
    </row>
    <row r="548" s="5" customFormat="1" ht="12">
      <c r="C548" s="305"/>
    </row>
    <row r="549" s="5" customFormat="1" ht="12">
      <c r="C549" s="305"/>
    </row>
    <row r="550" s="5" customFormat="1" ht="12">
      <c r="C550" s="305"/>
    </row>
    <row r="551" s="5" customFormat="1" ht="12">
      <c r="C551" s="305"/>
    </row>
    <row r="552" s="5" customFormat="1" ht="12">
      <c r="C552" s="305"/>
    </row>
    <row r="553" s="5" customFormat="1" ht="12">
      <c r="C553" s="305"/>
    </row>
    <row r="554" s="5" customFormat="1" ht="12">
      <c r="C554" s="305"/>
    </row>
    <row r="555" s="5" customFormat="1" ht="12">
      <c r="C555" s="305"/>
    </row>
    <row r="556" s="5" customFormat="1" ht="12">
      <c r="C556" s="305"/>
    </row>
    <row r="557" s="5" customFormat="1" ht="12">
      <c r="C557" s="305"/>
    </row>
    <row r="558" s="5" customFormat="1" ht="12">
      <c r="C558" s="305"/>
    </row>
    <row r="559" s="5" customFormat="1" ht="12">
      <c r="C559" s="305"/>
    </row>
    <row r="560" s="5" customFormat="1" ht="12">
      <c r="C560" s="305"/>
    </row>
    <row r="561" s="5" customFormat="1" ht="12">
      <c r="C561" s="305"/>
    </row>
    <row r="562" s="5" customFormat="1" ht="12">
      <c r="C562" s="305"/>
    </row>
    <row r="563" s="5" customFormat="1" ht="12">
      <c r="C563" s="305"/>
    </row>
    <row r="564" s="5" customFormat="1" ht="12">
      <c r="C564" s="305"/>
    </row>
    <row r="565" s="5" customFormat="1" ht="12">
      <c r="C565" s="305"/>
    </row>
    <row r="566" s="5" customFormat="1" ht="12">
      <c r="C566" s="305"/>
    </row>
    <row r="567" s="5" customFormat="1" ht="12">
      <c r="C567" s="305"/>
    </row>
    <row r="568" s="5" customFormat="1" ht="12">
      <c r="C568" s="305"/>
    </row>
    <row r="569" s="5" customFormat="1" ht="12">
      <c r="C569" s="305"/>
    </row>
    <row r="570" s="5" customFormat="1" ht="12">
      <c r="C570" s="305"/>
    </row>
    <row r="571" s="5" customFormat="1" ht="12">
      <c r="C571" s="305"/>
    </row>
    <row r="572" s="5" customFormat="1" ht="12">
      <c r="C572" s="305"/>
    </row>
    <row r="573" s="5" customFormat="1" ht="12">
      <c r="C573" s="305"/>
    </row>
    <row r="574" s="5" customFormat="1" ht="12">
      <c r="C574" s="305"/>
    </row>
    <row r="575" s="5" customFormat="1" ht="12">
      <c r="C575" s="305"/>
    </row>
    <row r="576" s="5" customFormat="1" ht="12">
      <c r="C576" s="305"/>
    </row>
    <row r="577" s="5" customFormat="1" ht="12">
      <c r="C577" s="305"/>
    </row>
    <row r="578" s="5" customFormat="1" ht="12">
      <c r="C578" s="305"/>
    </row>
    <row r="579" s="5" customFormat="1" ht="12">
      <c r="C579" s="305"/>
    </row>
    <row r="580" s="5" customFormat="1" ht="12">
      <c r="C580" s="305"/>
    </row>
    <row r="581" s="5" customFormat="1" ht="12">
      <c r="C581" s="305"/>
    </row>
    <row r="582" s="5" customFormat="1" ht="12">
      <c r="C582" s="305"/>
    </row>
    <row r="583" s="5" customFormat="1" ht="12">
      <c r="C583" s="305"/>
    </row>
    <row r="584" s="5" customFormat="1" ht="12">
      <c r="C584" s="305"/>
    </row>
    <row r="585" s="5" customFormat="1" ht="12">
      <c r="C585" s="305"/>
    </row>
    <row r="586" s="5" customFormat="1" ht="12">
      <c r="C586" s="305"/>
    </row>
    <row r="587" s="5" customFormat="1" ht="12">
      <c r="C587" s="305"/>
    </row>
    <row r="588" s="5" customFormat="1" ht="12">
      <c r="C588" s="305"/>
    </row>
    <row r="589" s="5" customFormat="1" ht="12">
      <c r="C589" s="305"/>
    </row>
    <row r="590" s="5" customFormat="1" ht="12">
      <c r="C590" s="305"/>
    </row>
    <row r="591" s="5" customFormat="1" ht="12">
      <c r="C591" s="305"/>
    </row>
    <row r="592" s="5" customFormat="1" ht="12">
      <c r="C592" s="305"/>
    </row>
    <row r="593" s="5" customFormat="1" ht="12">
      <c r="C593" s="305"/>
    </row>
    <row r="594" s="5" customFormat="1" ht="12">
      <c r="C594" s="305"/>
    </row>
    <row r="595" s="5" customFormat="1" ht="12">
      <c r="C595" s="305"/>
    </row>
    <row r="596" s="5" customFormat="1" ht="12">
      <c r="C596" s="305"/>
    </row>
    <row r="597" s="5" customFormat="1" ht="12">
      <c r="C597" s="305"/>
    </row>
    <row r="598" s="5" customFormat="1" ht="12">
      <c r="C598" s="305"/>
    </row>
    <row r="599" s="5" customFormat="1" ht="12">
      <c r="C599" s="305"/>
    </row>
    <row r="600" s="5" customFormat="1" ht="12">
      <c r="C600" s="305"/>
    </row>
    <row r="601" s="5" customFormat="1" ht="12">
      <c r="C601" s="305"/>
    </row>
    <row r="602" s="5" customFormat="1" ht="12">
      <c r="C602" s="305"/>
    </row>
    <row r="603" s="5" customFormat="1" ht="12">
      <c r="C603" s="305"/>
    </row>
    <row r="604" s="5" customFormat="1" ht="12">
      <c r="C604" s="305"/>
    </row>
    <row r="605" s="5" customFormat="1" ht="12">
      <c r="C605" s="305"/>
    </row>
    <row r="606" s="5" customFormat="1" ht="12">
      <c r="C606" s="305"/>
    </row>
    <row r="607" s="5" customFormat="1" ht="12">
      <c r="C607" s="305"/>
    </row>
    <row r="608" s="5" customFormat="1" ht="12">
      <c r="C608" s="305"/>
    </row>
    <row r="609" s="5" customFormat="1" ht="12">
      <c r="C609" s="305"/>
    </row>
    <row r="610" s="5" customFormat="1" ht="12">
      <c r="C610" s="305"/>
    </row>
    <row r="611" s="5" customFormat="1" ht="12">
      <c r="C611" s="305"/>
    </row>
    <row r="612" s="5" customFormat="1" ht="12">
      <c r="C612" s="305"/>
    </row>
    <row r="613" s="5" customFormat="1" ht="12">
      <c r="C613" s="305"/>
    </row>
    <row r="614" s="5" customFormat="1" ht="12">
      <c r="C614" s="305"/>
    </row>
    <row r="615" s="5" customFormat="1" ht="12">
      <c r="C615" s="305"/>
    </row>
    <row r="616" s="5" customFormat="1" ht="12">
      <c r="C616" s="305"/>
    </row>
    <row r="617" s="5" customFormat="1" ht="12">
      <c r="C617" s="305"/>
    </row>
    <row r="618" s="5" customFormat="1" ht="12">
      <c r="C618" s="305"/>
    </row>
    <row r="619" s="5" customFormat="1" ht="12">
      <c r="C619" s="305"/>
    </row>
    <row r="620" s="5" customFormat="1" ht="12">
      <c r="C620" s="305"/>
    </row>
    <row r="621" s="5" customFormat="1" ht="12">
      <c r="C621" s="305"/>
    </row>
    <row r="622" s="5" customFormat="1" ht="12">
      <c r="C622" s="305"/>
    </row>
    <row r="623" s="5" customFormat="1" ht="12">
      <c r="C623" s="305"/>
    </row>
    <row r="624" s="5" customFormat="1" ht="12">
      <c r="C624" s="305"/>
    </row>
    <row r="625" s="5" customFormat="1" ht="12">
      <c r="C625" s="305"/>
    </row>
    <row r="626" s="5" customFormat="1" ht="12">
      <c r="C626" s="305"/>
    </row>
    <row r="627" s="5" customFormat="1" ht="12">
      <c r="C627" s="305"/>
    </row>
    <row r="628" s="5" customFormat="1" ht="12">
      <c r="C628" s="305"/>
    </row>
    <row r="629" s="5" customFormat="1" ht="12">
      <c r="C629" s="305"/>
    </row>
    <row r="630" s="5" customFormat="1" ht="12">
      <c r="C630" s="305"/>
    </row>
    <row r="631" s="5" customFormat="1" ht="12">
      <c r="C631" s="305"/>
    </row>
    <row r="632" s="5" customFormat="1" ht="12">
      <c r="C632" s="305"/>
    </row>
    <row r="633" s="5" customFormat="1" ht="12">
      <c r="C633" s="305"/>
    </row>
    <row r="634" s="5" customFormat="1" ht="12">
      <c r="C634" s="305"/>
    </row>
    <row r="635" s="5" customFormat="1" ht="12">
      <c r="C635" s="305"/>
    </row>
    <row r="636" s="5" customFormat="1" ht="12">
      <c r="C636" s="305"/>
    </row>
    <row r="637" s="5" customFormat="1" ht="12">
      <c r="C637" s="305"/>
    </row>
    <row r="638" s="5" customFormat="1" ht="12">
      <c r="C638" s="305"/>
    </row>
    <row r="639" s="5" customFormat="1" ht="12">
      <c r="C639" s="305"/>
    </row>
    <row r="640" s="5" customFormat="1" ht="12">
      <c r="C640" s="305"/>
    </row>
    <row r="641" s="5" customFormat="1" ht="12">
      <c r="C641" s="305"/>
    </row>
    <row r="642" s="5" customFormat="1" ht="12">
      <c r="C642" s="305"/>
    </row>
    <row r="643" s="5" customFormat="1" ht="12">
      <c r="C643" s="305"/>
    </row>
    <row r="644" s="5" customFormat="1" ht="12">
      <c r="C644" s="305"/>
    </row>
    <row r="645" s="5" customFormat="1" ht="12">
      <c r="C645" s="305"/>
    </row>
    <row r="646" s="5" customFormat="1" ht="12">
      <c r="C646" s="305"/>
    </row>
    <row r="647" s="5" customFormat="1" ht="12">
      <c r="C647" s="305"/>
    </row>
    <row r="648" s="5" customFormat="1" ht="12">
      <c r="C648" s="305"/>
    </row>
    <row r="649" s="5" customFormat="1" ht="12">
      <c r="C649" s="305"/>
    </row>
    <row r="650" s="5" customFormat="1" ht="12">
      <c r="C650" s="305"/>
    </row>
    <row r="651" s="5" customFormat="1" ht="12">
      <c r="C651" s="305"/>
    </row>
    <row r="652" s="5" customFormat="1" ht="12">
      <c r="C652" s="305"/>
    </row>
    <row r="653" s="5" customFormat="1" ht="12">
      <c r="C653" s="305"/>
    </row>
    <row r="654" s="5" customFormat="1" ht="12">
      <c r="C654" s="305"/>
    </row>
    <row r="655" s="5" customFormat="1" ht="12">
      <c r="C655" s="305"/>
    </row>
    <row r="656" s="5" customFormat="1" ht="12">
      <c r="C656" s="305"/>
    </row>
    <row r="657" s="5" customFormat="1" ht="12">
      <c r="C657" s="305"/>
    </row>
    <row r="658" s="5" customFormat="1" ht="12">
      <c r="C658" s="305"/>
    </row>
    <row r="659" s="5" customFormat="1" ht="12">
      <c r="C659" s="305"/>
    </row>
    <row r="660" s="5" customFormat="1" ht="12">
      <c r="C660" s="305"/>
    </row>
    <row r="661" s="5" customFormat="1" ht="12">
      <c r="C661" s="305"/>
    </row>
    <row r="662" s="5" customFormat="1" ht="12">
      <c r="C662" s="305"/>
    </row>
    <row r="663" s="5" customFormat="1" ht="12">
      <c r="C663" s="305"/>
    </row>
    <row r="664" s="5" customFormat="1" ht="12">
      <c r="C664" s="305"/>
    </row>
    <row r="665" s="5" customFormat="1" ht="12">
      <c r="C665" s="305"/>
    </row>
    <row r="666" s="5" customFormat="1" ht="12">
      <c r="C666" s="305"/>
    </row>
    <row r="667" s="5" customFormat="1" ht="12">
      <c r="C667" s="305"/>
    </row>
    <row r="668" s="5" customFormat="1" ht="12">
      <c r="C668" s="305"/>
    </row>
    <row r="669" s="5" customFormat="1" ht="12">
      <c r="C669" s="305"/>
    </row>
    <row r="670" s="5" customFormat="1" ht="12">
      <c r="C670" s="305"/>
    </row>
    <row r="671" s="5" customFormat="1" ht="12">
      <c r="C671" s="305"/>
    </row>
    <row r="672" s="5" customFormat="1" ht="12">
      <c r="C672" s="305"/>
    </row>
    <row r="673" s="5" customFormat="1" ht="12">
      <c r="C673" s="305"/>
    </row>
    <row r="674" s="5" customFormat="1" ht="12">
      <c r="C674" s="305"/>
    </row>
    <row r="675" s="5" customFormat="1" ht="12">
      <c r="C675" s="305"/>
    </row>
    <row r="676" s="5" customFormat="1" ht="12">
      <c r="C676" s="305"/>
    </row>
    <row r="677" s="5" customFormat="1" ht="12">
      <c r="C677" s="305"/>
    </row>
    <row r="678" s="5" customFormat="1" ht="12">
      <c r="C678" s="305"/>
    </row>
    <row r="679" s="5" customFormat="1" ht="12">
      <c r="C679" s="305"/>
    </row>
    <row r="680" s="5" customFormat="1" ht="12">
      <c r="C680" s="305"/>
    </row>
    <row r="681" s="5" customFormat="1" ht="12">
      <c r="C681" s="305"/>
    </row>
    <row r="682" s="5" customFormat="1" ht="12">
      <c r="C682" s="305"/>
    </row>
    <row r="683" s="5" customFormat="1" ht="12">
      <c r="C683" s="305"/>
    </row>
    <row r="684" s="5" customFormat="1" ht="12">
      <c r="C684" s="305"/>
    </row>
    <row r="685" s="5" customFormat="1" ht="12">
      <c r="C685" s="305"/>
    </row>
    <row r="686" s="5" customFormat="1" ht="12">
      <c r="C686" s="305"/>
    </row>
    <row r="687" s="5" customFormat="1" ht="12">
      <c r="C687" s="305"/>
    </row>
    <row r="688" s="5" customFormat="1" ht="12">
      <c r="C688" s="305"/>
    </row>
    <row r="689" s="5" customFormat="1" ht="12">
      <c r="C689" s="305"/>
    </row>
    <row r="690" s="5" customFormat="1" ht="12">
      <c r="C690" s="305"/>
    </row>
    <row r="691" s="5" customFormat="1" ht="12">
      <c r="C691" s="305"/>
    </row>
    <row r="692" s="5" customFormat="1" ht="12">
      <c r="C692" s="305"/>
    </row>
    <row r="693" s="5" customFormat="1" ht="12">
      <c r="C693" s="305"/>
    </row>
    <row r="694" s="5" customFormat="1" ht="12">
      <c r="C694" s="305"/>
    </row>
    <row r="695" s="5" customFormat="1" ht="12">
      <c r="C695" s="305"/>
    </row>
    <row r="696" s="5" customFormat="1" ht="12">
      <c r="C696" s="305"/>
    </row>
    <row r="697" s="5" customFormat="1" ht="12">
      <c r="C697" s="305"/>
    </row>
    <row r="698" s="5" customFormat="1" ht="12">
      <c r="C698" s="305"/>
    </row>
    <row r="699" s="5" customFormat="1" ht="12">
      <c r="C699" s="305"/>
    </row>
    <row r="700" s="5" customFormat="1" ht="12">
      <c r="C700" s="305"/>
    </row>
    <row r="701" s="5" customFormat="1" ht="12">
      <c r="C701" s="305"/>
    </row>
    <row r="702" s="5" customFormat="1" ht="12">
      <c r="C702" s="305"/>
    </row>
    <row r="703" s="5" customFormat="1" ht="12">
      <c r="C703" s="305"/>
    </row>
    <row r="704" s="5" customFormat="1" ht="12">
      <c r="C704" s="305"/>
    </row>
    <row r="705" s="5" customFormat="1" ht="12">
      <c r="C705" s="305"/>
    </row>
    <row r="706" s="5" customFormat="1" ht="12">
      <c r="C706" s="305"/>
    </row>
    <row r="707" s="5" customFormat="1" ht="12">
      <c r="C707" s="305"/>
    </row>
    <row r="708" s="5" customFormat="1" ht="12">
      <c r="C708" s="305"/>
    </row>
    <row r="709" s="5" customFormat="1" ht="12">
      <c r="C709" s="305"/>
    </row>
    <row r="710" s="5" customFormat="1" ht="12">
      <c r="C710" s="305"/>
    </row>
    <row r="711" s="5" customFormat="1" ht="12">
      <c r="C711" s="305"/>
    </row>
    <row r="712" s="5" customFormat="1" ht="12">
      <c r="C712" s="305"/>
    </row>
    <row r="713" s="5" customFormat="1" ht="12">
      <c r="C713" s="305"/>
    </row>
    <row r="714" s="5" customFormat="1" ht="12">
      <c r="C714" s="305"/>
    </row>
    <row r="715" s="5" customFormat="1" ht="12">
      <c r="C715" s="305"/>
    </row>
    <row r="716" s="5" customFormat="1" ht="12">
      <c r="C716" s="305"/>
    </row>
    <row r="717" s="5" customFormat="1" ht="12">
      <c r="C717" s="305"/>
    </row>
    <row r="718" s="5" customFormat="1" ht="12">
      <c r="C718" s="305"/>
    </row>
    <row r="719" s="5" customFormat="1" ht="12">
      <c r="C719" s="305"/>
    </row>
    <row r="720" s="5" customFormat="1" ht="12">
      <c r="C720" s="305"/>
    </row>
    <row r="721" s="5" customFormat="1" ht="12">
      <c r="C721" s="305"/>
    </row>
    <row r="722" s="5" customFormat="1" ht="12">
      <c r="C722" s="305"/>
    </row>
    <row r="723" s="5" customFormat="1" ht="12">
      <c r="C723" s="305"/>
    </row>
    <row r="724" s="5" customFormat="1" ht="12">
      <c r="C724" s="305"/>
    </row>
    <row r="725" s="5" customFormat="1" ht="12">
      <c r="C725" s="305"/>
    </row>
    <row r="726" s="5" customFormat="1" ht="12">
      <c r="C726" s="305"/>
    </row>
    <row r="727" s="5" customFormat="1" ht="12">
      <c r="C727" s="305"/>
    </row>
    <row r="728" spans="3:6" s="5" customFormat="1" ht="15">
      <c r="C728" s="305"/>
      <c r="E728"/>
      <c r="F728"/>
    </row>
    <row r="729" spans="3:6" s="5" customFormat="1" ht="15">
      <c r="C729" s="305"/>
      <c r="E729"/>
      <c r="F729"/>
    </row>
    <row r="730" spans="3:6" s="5" customFormat="1" ht="15">
      <c r="C730" s="305"/>
      <c r="E730"/>
      <c r="F730"/>
    </row>
    <row r="731" spans="3:6" s="5" customFormat="1" ht="15">
      <c r="C731" s="305"/>
      <c r="E731"/>
      <c r="F731"/>
    </row>
    <row r="732" spans="3:6" s="5" customFormat="1" ht="15">
      <c r="C732" s="305"/>
      <c r="E732"/>
      <c r="F732"/>
    </row>
    <row r="733" spans="3:6" s="5" customFormat="1" ht="15">
      <c r="C733" s="305"/>
      <c r="E733"/>
      <c r="F733"/>
    </row>
    <row r="734" spans="3:6" s="5" customFormat="1" ht="15">
      <c r="C734" s="305"/>
      <c r="E734"/>
      <c r="F734"/>
    </row>
    <row r="735" spans="3:6" s="5" customFormat="1" ht="15">
      <c r="C735" s="305"/>
      <c r="E735"/>
      <c r="F735"/>
    </row>
    <row r="736" spans="3:6" s="5" customFormat="1" ht="15">
      <c r="C736" s="305"/>
      <c r="E736"/>
      <c r="F736"/>
    </row>
    <row r="737" spans="3:6" s="5" customFormat="1" ht="15">
      <c r="C737" s="305"/>
      <c r="E737"/>
      <c r="F737"/>
    </row>
    <row r="738" spans="3:6" s="5" customFormat="1" ht="15">
      <c r="C738" s="305"/>
      <c r="E738"/>
      <c r="F738"/>
    </row>
    <row r="739" spans="3:6" s="5" customFormat="1" ht="15">
      <c r="C739" s="305"/>
      <c r="E739"/>
      <c r="F739"/>
    </row>
    <row r="740" spans="3:6" s="5" customFormat="1" ht="15">
      <c r="C740" s="305"/>
      <c r="E740"/>
      <c r="F740"/>
    </row>
    <row r="741" spans="3:6" s="5" customFormat="1" ht="15">
      <c r="C741" s="305"/>
      <c r="E741"/>
      <c r="F741"/>
    </row>
    <row r="742" spans="3:6" s="5" customFormat="1" ht="15">
      <c r="C742" s="305"/>
      <c r="E742"/>
      <c r="F742"/>
    </row>
    <row r="743" spans="3:6" s="5" customFormat="1" ht="15">
      <c r="C743" s="305"/>
      <c r="E743"/>
      <c r="F743"/>
    </row>
    <row r="744" spans="3:6" s="5" customFormat="1" ht="15">
      <c r="C744" s="305"/>
      <c r="E744"/>
      <c r="F744"/>
    </row>
  </sheetData>
  <sheetProtection/>
  <mergeCells count="1">
    <mergeCell ref="B4:L4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27" r:id="rId1"/>
  <headerFooter alignWithMargins="0">
    <oddHeader>&amp;LKHiO - Budsjett 2011&amp;CMAL for budsjettering &amp;RVedlegg til budsjettnotat av 01.07.2010</oddHeader>
    <oddFooter>&amp;CSide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PageLayoutView="0" workbookViewId="0" topLeftCell="A1">
      <selection activeCell="A1" sqref="A1:M40"/>
    </sheetView>
  </sheetViews>
  <sheetFormatPr defaultColWidth="9.00390625" defaultRowHeight="15.75"/>
  <cols>
    <col min="1" max="1" width="13.125" style="8" customWidth="1"/>
    <col min="2" max="2" width="24.75390625" style="8" customWidth="1"/>
    <col min="3" max="3" width="6.25390625" style="9" hidden="1" customWidth="1"/>
    <col min="4" max="4" width="6.625" style="8" hidden="1" customWidth="1"/>
    <col min="5" max="5" width="8.875" style="8" customWidth="1"/>
    <col min="6" max="6" width="11.75390625" style="8" hidden="1" customWidth="1"/>
    <col min="7" max="9" width="11.125" style="8" hidden="1" customWidth="1"/>
    <col min="10" max="10" width="11.75390625" style="8" hidden="1" customWidth="1"/>
    <col min="11" max="12" width="8.875" style="8" customWidth="1"/>
    <col min="13" max="13" width="10.125" style="11" customWidth="1"/>
    <col min="14" max="14" width="7.75390625" style="11" customWidth="1"/>
    <col min="15" max="15" width="9.25390625" style="11" customWidth="1"/>
    <col min="16" max="16384" width="9.00390625" style="8" customWidth="1"/>
  </cols>
  <sheetData>
    <row r="1" spans="1:11" ht="15.75">
      <c r="A1" s="46" t="str">
        <f>Oversikt!A1</f>
        <v>KUNSTHØGSKOLEN I OSLO</v>
      </c>
      <c r="B1" s="27"/>
      <c r="F1" s="27"/>
      <c r="G1" s="27"/>
      <c r="H1" s="27"/>
      <c r="I1" s="27"/>
      <c r="J1" s="27"/>
      <c r="K1" s="27"/>
    </row>
    <row r="2" spans="1:11" ht="15.75">
      <c r="A2" s="46" t="str">
        <f>Oversikt!A2</f>
        <v>Fakultet for </v>
      </c>
      <c r="B2" s="27"/>
      <c r="F2" s="27"/>
      <c r="G2" s="27"/>
      <c r="H2" s="27"/>
      <c r="I2" s="27"/>
      <c r="J2" s="27"/>
      <c r="K2" s="27"/>
    </row>
    <row r="3" spans="1:11" ht="15.75">
      <c r="A3" s="46" t="s">
        <v>127</v>
      </c>
      <c r="B3" s="27"/>
      <c r="F3" s="27"/>
      <c r="G3" s="27"/>
      <c r="H3" s="27"/>
      <c r="I3" s="27"/>
      <c r="J3" s="27"/>
      <c r="K3" s="27"/>
    </row>
    <row r="4" spans="1:15" ht="20.25">
      <c r="A4" s="7"/>
      <c r="E4" s="42"/>
      <c r="G4" s="42"/>
      <c r="H4" s="42"/>
      <c r="I4" s="42"/>
      <c r="J4" s="42"/>
      <c r="K4" s="42"/>
      <c r="N4" s="147"/>
      <c r="O4" s="147"/>
    </row>
    <row r="5" spans="1:15" ht="15.75">
      <c r="A5" s="22" t="s">
        <v>63</v>
      </c>
      <c r="B5" s="42" t="s">
        <v>95</v>
      </c>
      <c r="E5" s="43" t="s">
        <v>117</v>
      </c>
      <c r="G5" s="43"/>
      <c r="H5" s="43"/>
      <c r="I5" s="43"/>
      <c r="J5" s="43"/>
      <c r="K5" s="43"/>
      <c r="N5" s="147"/>
      <c r="O5" s="147"/>
    </row>
    <row r="6" spans="2:3" ht="14.25" customHeight="1" thickBot="1">
      <c r="B6" s="142"/>
      <c r="C6" s="8"/>
    </row>
    <row r="7" spans="1:15" s="11" customFormat="1" ht="30.75" customHeight="1" thickTop="1">
      <c r="A7" s="328" t="s">
        <v>54</v>
      </c>
      <c r="B7" s="330" t="s">
        <v>30</v>
      </c>
      <c r="C7" s="51"/>
      <c r="D7" s="51"/>
      <c r="E7" s="330" t="s">
        <v>37</v>
      </c>
      <c r="F7" s="51" t="s">
        <v>14</v>
      </c>
      <c r="G7" s="55" t="s">
        <v>17</v>
      </c>
      <c r="H7" s="51" t="s">
        <v>16</v>
      </c>
      <c r="I7" s="55" t="s">
        <v>15</v>
      </c>
      <c r="J7" s="100" t="s">
        <v>18</v>
      </c>
      <c r="K7" s="326" t="s">
        <v>38</v>
      </c>
      <c r="L7" s="324" t="s">
        <v>39</v>
      </c>
      <c r="M7" s="326" t="s">
        <v>40</v>
      </c>
      <c r="N7" s="57"/>
      <c r="O7" s="150"/>
    </row>
    <row r="8" spans="1:15" ht="19.5" customHeight="1" thickBot="1">
      <c r="A8" s="329"/>
      <c r="B8" s="331"/>
      <c r="C8" s="110"/>
      <c r="D8" s="12"/>
      <c r="E8" s="334"/>
      <c r="F8" s="52"/>
      <c r="G8" s="79">
        <v>0.12</v>
      </c>
      <c r="H8" s="80">
        <v>0.1403</v>
      </c>
      <c r="I8" s="81">
        <v>1140</v>
      </c>
      <c r="J8" s="101">
        <v>0.141</v>
      </c>
      <c r="K8" s="327"/>
      <c r="L8" s="325"/>
      <c r="M8" s="327"/>
      <c r="N8" s="150"/>
      <c r="O8" s="150"/>
    </row>
    <row r="9" spans="1:15" ht="14.25" customHeight="1" thickBot="1" thickTop="1">
      <c r="A9" s="111"/>
      <c r="B9" s="112"/>
      <c r="C9" s="113"/>
      <c r="D9" s="114"/>
      <c r="E9" s="151" t="s">
        <v>28</v>
      </c>
      <c r="F9" s="115"/>
      <c r="G9" s="116">
        <v>0.12</v>
      </c>
      <c r="H9" s="117">
        <v>0.1403</v>
      </c>
      <c r="I9" s="118"/>
      <c r="J9" s="120">
        <v>0.141</v>
      </c>
      <c r="K9" s="152" t="s">
        <v>4</v>
      </c>
      <c r="L9" s="143" t="s">
        <v>5</v>
      </c>
      <c r="M9" s="152" t="s">
        <v>41</v>
      </c>
      <c r="N9" s="150"/>
      <c r="O9" s="150"/>
    </row>
    <row r="10" spans="1:21" s="9" customFormat="1" ht="14.25" customHeight="1">
      <c r="A10" s="24"/>
      <c r="B10" s="24"/>
      <c r="C10" s="72"/>
      <c r="D10" s="37"/>
      <c r="E10" s="153"/>
      <c r="F10" s="53">
        <f>$E10</f>
        <v>0</v>
      </c>
      <c r="G10" s="49">
        <f>+F10*$G$9</f>
        <v>0</v>
      </c>
      <c r="H10" s="310">
        <f>SUM(F10:G10)*$H$9</f>
        <v>0</v>
      </c>
      <c r="I10" s="49"/>
      <c r="J10" s="310">
        <f>SUM(F10:I10)*$J$9</f>
        <v>0</v>
      </c>
      <c r="K10" s="104">
        <f aca="true" t="shared" si="0" ref="K10:K39">SUM(F10:J10)</f>
        <v>0</v>
      </c>
      <c r="L10" s="140"/>
      <c r="M10" s="104">
        <f aca="true" t="shared" si="1" ref="M10:M39">K10+L10</f>
        <v>0</v>
      </c>
      <c r="N10" s="37"/>
      <c r="O10" s="37"/>
      <c r="Q10"/>
      <c r="R10"/>
      <c r="S10"/>
      <c r="T10"/>
      <c r="U10"/>
    </row>
    <row r="11" spans="1:21" s="9" customFormat="1" ht="14.25" customHeight="1">
      <c r="A11" s="24"/>
      <c r="B11" s="24"/>
      <c r="C11" s="72"/>
      <c r="D11" s="37"/>
      <c r="E11" s="153"/>
      <c r="F11" s="53">
        <f aca="true" t="shared" si="2" ref="F11:F39">$E11</f>
        <v>0</v>
      </c>
      <c r="G11" s="49">
        <f aca="true" t="shared" si="3" ref="G11:G39">+F11*$G$9</f>
        <v>0</v>
      </c>
      <c r="H11" s="310">
        <f aca="true" t="shared" si="4" ref="H11:H39">SUM(F11:G11)*$H$9</f>
        <v>0</v>
      </c>
      <c r="I11" s="49"/>
      <c r="J11" s="310">
        <f aca="true" t="shared" si="5" ref="J11:J39">SUM(F11:I11)*$J$9</f>
        <v>0</v>
      </c>
      <c r="K11" s="104">
        <f t="shared" si="0"/>
        <v>0</v>
      </c>
      <c r="L11" s="140"/>
      <c r="M11" s="104">
        <f t="shared" si="1"/>
        <v>0</v>
      </c>
      <c r="N11" s="37"/>
      <c r="O11" s="37"/>
      <c r="Q11"/>
      <c r="R11"/>
      <c r="S11"/>
      <c r="T11"/>
      <c r="U11"/>
    </row>
    <row r="12" spans="1:21" s="9" customFormat="1" ht="14.25" customHeight="1">
      <c r="A12" s="24"/>
      <c r="B12" s="24"/>
      <c r="C12" s="72"/>
      <c r="D12" s="37"/>
      <c r="E12" s="153"/>
      <c r="F12" s="53">
        <f t="shared" si="2"/>
        <v>0</v>
      </c>
      <c r="G12" s="49">
        <f t="shared" si="3"/>
        <v>0</v>
      </c>
      <c r="H12" s="310">
        <f t="shared" si="4"/>
        <v>0</v>
      </c>
      <c r="I12" s="49"/>
      <c r="J12" s="310">
        <f t="shared" si="5"/>
        <v>0</v>
      </c>
      <c r="K12" s="104">
        <f t="shared" si="0"/>
        <v>0</v>
      </c>
      <c r="L12" s="140"/>
      <c r="M12" s="104">
        <f t="shared" si="1"/>
        <v>0</v>
      </c>
      <c r="N12" s="37"/>
      <c r="O12" s="37"/>
      <c r="Q12"/>
      <c r="R12"/>
      <c r="S12"/>
      <c r="T12"/>
      <c r="U12"/>
    </row>
    <row r="13" spans="1:21" s="9" customFormat="1" ht="14.25" customHeight="1">
      <c r="A13" s="24"/>
      <c r="B13" s="24"/>
      <c r="C13" s="72"/>
      <c r="D13" s="37"/>
      <c r="E13" s="153"/>
      <c r="F13" s="53">
        <f t="shared" si="2"/>
        <v>0</v>
      </c>
      <c r="G13" s="49">
        <f t="shared" si="3"/>
        <v>0</v>
      </c>
      <c r="H13" s="310">
        <f t="shared" si="4"/>
        <v>0</v>
      </c>
      <c r="I13" s="49"/>
      <c r="J13" s="310">
        <f t="shared" si="5"/>
        <v>0</v>
      </c>
      <c r="K13" s="104">
        <f t="shared" si="0"/>
        <v>0</v>
      </c>
      <c r="L13" s="140"/>
      <c r="M13" s="104">
        <f t="shared" si="1"/>
        <v>0</v>
      </c>
      <c r="N13" s="37"/>
      <c r="O13" s="37"/>
      <c r="Q13"/>
      <c r="R13"/>
      <c r="S13"/>
      <c r="T13"/>
      <c r="U13"/>
    </row>
    <row r="14" spans="1:21" s="9" customFormat="1" ht="14.25" customHeight="1">
      <c r="A14" s="24"/>
      <c r="B14" s="24"/>
      <c r="C14" s="72"/>
      <c r="D14" s="37"/>
      <c r="E14" s="153"/>
      <c r="F14" s="53">
        <f t="shared" si="2"/>
        <v>0</v>
      </c>
      <c r="G14" s="49">
        <f t="shared" si="3"/>
        <v>0</v>
      </c>
      <c r="H14" s="310">
        <f t="shared" si="4"/>
        <v>0</v>
      </c>
      <c r="I14" s="49"/>
      <c r="J14" s="310">
        <f t="shared" si="5"/>
        <v>0</v>
      </c>
      <c r="K14" s="104">
        <f t="shared" si="0"/>
        <v>0</v>
      </c>
      <c r="L14" s="140"/>
      <c r="M14" s="104">
        <f t="shared" si="1"/>
        <v>0</v>
      </c>
      <c r="N14" s="37"/>
      <c r="O14" s="37"/>
      <c r="Q14"/>
      <c r="R14"/>
      <c r="S14"/>
      <c r="T14"/>
      <c r="U14"/>
    </row>
    <row r="15" spans="1:21" s="9" customFormat="1" ht="14.25" customHeight="1">
      <c r="A15" s="24"/>
      <c r="B15" s="24"/>
      <c r="C15" s="72"/>
      <c r="D15" s="37"/>
      <c r="E15" s="153"/>
      <c r="F15" s="53">
        <f t="shared" si="2"/>
        <v>0</v>
      </c>
      <c r="G15" s="49">
        <f t="shared" si="3"/>
        <v>0</v>
      </c>
      <c r="H15" s="310">
        <f t="shared" si="4"/>
        <v>0</v>
      </c>
      <c r="I15" s="49"/>
      <c r="J15" s="310">
        <f t="shared" si="5"/>
        <v>0</v>
      </c>
      <c r="K15" s="104">
        <f t="shared" si="0"/>
        <v>0</v>
      </c>
      <c r="L15" s="140"/>
      <c r="M15" s="104">
        <f t="shared" si="1"/>
        <v>0</v>
      </c>
      <c r="N15" s="37"/>
      <c r="O15" s="37"/>
      <c r="Q15"/>
      <c r="R15"/>
      <c r="S15"/>
      <c r="T15"/>
      <c r="U15"/>
    </row>
    <row r="16" spans="1:21" s="9" customFormat="1" ht="14.25" customHeight="1">
      <c r="A16" s="24"/>
      <c r="B16" s="24"/>
      <c r="C16" s="72"/>
      <c r="D16" s="37"/>
      <c r="E16" s="153"/>
      <c r="F16" s="53">
        <f t="shared" si="2"/>
        <v>0</v>
      </c>
      <c r="G16" s="49">
        <f t="shared" si="3"/>
        <v>0</v>
      </c>
      <c r="H16" s="310">
        <f t="shared" si="4"/>
        <v>0</v>
      </c>
      <c r="I16" s="49"/>
      <c r="J16" s="310">
        <f t="shared" si="5"/>
        <v>0</v>
      </c>
      <c r="K16" s="104">
        <f t="shared" si="0"/>
        <v>0</v>
      </c>
      <c r="L16" s="140"/>
      <c r="M16" s="104">
        <f t="shared" si="1"/>
        <v>0</v>
      </c>
      <c r="N16" s="37"/>
      <c r="O16" s="37"/>
      <c r="Q16"/>
      <c r="R16"/>
      <c r="S16"/>
      <c r="T16"/>
      <c r="U16"/>
    </row>
    <row r="17" spans="1:21" s="9" customFormat="1" ht="14.25" customHeight="1">
      <c r="A17" s="24"/>
      <c r="B17" s="24"/>
      <c r="C17" s="72"/>
      <c r="D17" s="37"/>
      <c r="E17" s="153"/>
      <c r="F17" s="53">
        <f t="shared" si="2"/>
        <v>0</v>
      </c>
      <c r="G17" s="49">
        <f t="shared" si="3"/>
        <v>0</v>
      </c>
      <c r="H17" s="310">
        <f t="shared" si="4"/>
        <v>0</v>
      </c>
      <c r="I17" s="49"/>
      <c r="J17" s="310">
        <f t="shared" si="5"/>
        <v>0</v>
      </c>
      <c r="K17" s="104">
        <f t="shared" si="0"/>
        <v>0</v>
      </c>
      <c r="L17" s="140"/>
      <c r="M17" s="104">
        <f t="shared" si="1"/>
        <v>0</v>
      </c>
      <c r="N17" s="37"/>
      <c r="O17" s="37"/>
      <c r="Q17"/>
      <c r="R17"/>
      <c r="S17"/>
      <c r="T17"/>
      <c r="U17"/>
    </row>
    <row r="18" spans="1:21" s="9" customFormat="1" ht="14.25" customHeight="1">
      <c r="A18" s="24"/>
      <c r="B18" s="24"/>
      <c r="C18" s="72"/>
      <c r="D18" s="37"/>
      <c r="E18" s="153"/>
      <c r="F18" s="53">
        <f t="shared" si="2"/>
        <v>0</v>
      </c>
      <c r="G18" s="49">
        <f t="shared" si="3"/>
        <v>0</v>
      </c>
      <c r="H18" s="310">
        <f t="shared" si="4"/>
        <v>0</v>
      </c>
      <c r="I18" s="49"/>
      <c r="J18" s="310">
        <f t="shared" si="5"/>
        <v>0</v>
      </c>
      <c r="K18" s="104">
        <f t="shared" si="0"/>
        <v>0</v>
      </c>
      <c r="L18" s="140"/>
      <c r="M18" s="104">
        <f t="shared" si="1"/>
        <v>0</v>
      </c>
      <c r="N18" s="37"/>
      <c r="O18" s="37"/>
      <c r="Q18"/>
      <c r="R18"/>
      <c r="S18"/>
      <c r="T18"/>
      <c r="U18"/>
    </row>
    <row r="19" spans="1:21" s="9" customFormat="1" ht="14.25" customHeight="1">
      <c r="A19" s="24"/>
      <c r="B19" s="24"/>
      <c r="C19" s="72"/>
      <c r="D19" s="37"/>
      <c r="E19" s="153"/>
      <c r="F19" s="53">
        <f t="shared" si="2"/>
        <v>0</v>
      </c>
      <c r="G19" s="49">
        <f t="shared" si="3"/>
        <v>0</v>
      </c>
      <c r="H19" s="310">
        <f t="shared" si="4"/>
        <v>0</v>
      </c>
      <c r="I19" s="49"/>
      <c r="J19" s="310">
        <f t="shared" si="5"/>
        <v>0</v>
      </c>
      <c r="K19" s="104">
        <f t="shared" si="0"/>
        <v>0</v>
      </c>
      <c r="L19" s="140"/>
      <c r="M19" s="104">
        <f t="shared" si="1"/>
        <v>0</v>
      </c>
      <c r="N19" s="37"/>
      <c r="O19" s="37"/>
      <c r="Q19"/>
      <c r="R19"/>
      <c r="S19"/>
      <c r="T19"/>
      <c r="U19"/>
    </row>
    <row r="20" spans="1:21" s="9" customFormat="1" ht="14.25" customHeight="1">
      <c r="A20" s="24"/>
      <c r="B20" s="24"/>
      <c r="C20" s="72"/>
      <c r="D20" s="37"/>
      <c r="E20" s="153"/>
      <c r="F20" s="53">
        <f t="shared" si="2"/>
        <v>0</v>
      </c>
      <c r="G20" s="49">
        <f t="shared" si="3"/>
        <v>0</v>
      </c>
      <c r="H20" s="310">
        <f t="shared" si="4"/>
        <v>0</v>
      </c>
      <c r="I20" s="49"/>
      <c r="J20" s="310">
        <f t="shared" si="5"/>
        <v>0</v>
      </c>
      <c r="K20" s="104">
        <f t="shared" si="0"/>
        <v>0</v>
      </c>
      <c r="L20" s="140"/>
      <c r="M20" s="104">
        <f t="shared" si="1"/>
        <v>0</v>
      </c>
      <c r="N20" s="37"/>
      <c r="O20" s="37"/>
      <c r="Q20"/>
      <c r="R20"/>
      <c r="S20"/>
      <c r="T20"/>
      <c r="U20"/>
    </row>
    <row r="21" spans="1:21" s="9" customFormat="1" ht="14.25" customHeight="1">
      <c r="A21" s="24"/>
      <c r="B21" s="24"/>
      <c r="C21" s="72"/>
      <c r="D21" s="37"/>
      <c r="E21" s="153"/>
      <c r="F21" s="53">
        <f t="shared" si="2"/>
        <v>0</v>
      </c>
      <c r="G21" s="49">
        <f t="shared" si="3"/>
        <v>0</v>
      </c>
      <c r="H21" s="310">
        <f t="shared" si="4"/>
        <v>0</v>
      </c>
      <c r="I21" s="49"/>
      <c r="J21" s="310">
        <f t="shared" si="5"/>
        <v>0</v>
      </c>
      <c r="K21" s="104">
        <f t="shared" si="0"/>
        <v>0</v>
      </c>
      <c r="L21" s="140"/>
      <c r="M21" s="104">
        <f t="shared" si="1"/>
        <v>0</v>
      </c>
      <c r="N21" s="37"/>
      <c r="O21" s="37"/>
      <c r="Q21"/>
      <c r="R21"/>
      <c r="S21"/>
      <c r="T21"/>
      <c r="U21"/>
    </row>
    <row r="22" spans="1:21" s="9" customFormat="1" ht="14.25" customHeight="1">
      <c r="A22" s="24"/>
      <c r="B22" s="24"/>
      <c r="C22" s="72"/>
      <c r="D22" s="37"/>
      <c r="E22" s="153"/>
      <c r="F22" s="53">
        <f t="shared" si="2"/>
        <v>0</v>
      </c>
      <c r="G22" s="49">
        <f t="shared" si="3"/>
        <v>0</v>
      </c>
      <c r="H22" s="310">
        <f t="shared" si="4"/>
        <v>0</v>
      </c>
      <c r="I22" s="49"/>
      <c r="J22" s="310">
        <f t="shared" si="5"/>
        <v>0</v>
      </c>
      <c r="K22" s="104">
        <f t="shared" si="0"/>
        <v>0</v>
      </c>
      <c r="L22" s="140"/>
      <c r="M22" s="104">
        <f t="shared" si="1"/>
        <v>0</v>
      </c>
      <c r="N22" s="37"/>
      <c r="O22" s="37"/>
      <c r="Q22"/>
      <c r="R22"/>
      <c r="S22"/>
      <c r="T22"/>
      <c r="U22"/>
    </row>
    <row r="23" spans="1:21" s="9" customFormat="1" ht="14.25" customHeight="1">
      <c r="A23" s="24"/>
      <c r="B23" s="24"/>
      <c r="C23" s="72"/>
      <c r="D23" s="37"/>
      <c r="E23" s="153"/>
      <c r="F23" s="53">
        <f t="shared" si="2"/>
        <v>0</v>
      </c>
      <c r="G23" s="49">
        <f t="shared" si="3"/>
        <v>0</v>
      </c>
      <c r="H23" s="310">
        <f t="shared" si="4"/>
        <v>0</v>
      </c>
      <c r="I23" s="49"/>
      <c r="J23" s="310">
        <f t="shared" si="5"/>
        <v>0</v>
      </c>
      <c r="K23" s="104">
        <f t="shared" si="0"/>
        <v>0</v>
      </c>
      <c r="L23" s="140"/>
      <c r="M23" s="104">
        <f t="shared" si="1"/>
        <v>0</v>
      </c>
      <c r="N23" s="37"/>
      <c r="O23" s="37"/>
      <c r="Q23"/>
      <c r="R23"/>
      <c r="S23"/>
      <c r="T23"/>
      <c r="U23"/>
    </row>
    <row r="24" spans="1:21" s="9" customFormat="1" ht="14.25" customHeight="1">
      <c r="A24" s="24"/>
      <c r="B24" s="24"/>
      <c r="C24" s="72"/>
      <c r="D24" s="37"/>
      <c r="E24" s="153"/>
      <c r="F24" s="53">
        <f t="shared" si="2"/>
        <v>0</v>
      </c>
      <c r="G24" s="49">
        <f t="shared" si="3"/>
        <v>0</v>
      </c>
      <c r="H24" s="310">
        <f t="shared" si="4"/>
        <v>0</v>
      </c>
      <c r="I24" s="49"/>
      <c r="J24" s="310">
        <f t="shared" si="5"/>
        <v>0</v>
      </c>
      <c r="K24" s="104">
        <f t="shared" si="0"/>
        <v>0</v>
      </c>
      <c r="L24" s="140"/>
      <c r="M24" s="104">
        <f t="shared" si="1"/>
        <v>0</v>
      </c>
      <c r="N24" s="37"/>
      <c r="O24" s="37"/>
      <c r="Q24"/>
      <c r="R24"/>
      <c r="S24"/>
      <c r="T24"/>
      <c r="U24"/>
    </row>
    <row r="25" spans="1:21" s="9" customFormat="1" ht="14.25" customHeight="1">
      <c r="A25" s="24"/>
      <c r="B25" s="24"/>
      <c r="C25" s="72"/>
      <c r="D25" s="37"/>
      <c r="E25" s="153"/>
      <c r="F25" s="53">
        <f t="shared" si="2"/>
        <v>0</v>
      </c>
      <c r="G25" s="49">
        <f t="shared" si="3"/>
        <v>0</v>
      </c>
      <c r="H25" s="310">
        <f t="shared" si="4"/>
        <v>0</v>
      </c>
      <c r="I25" s="49"/>
      <c r="J25" s="310">
        <f t="shared" si="5"/>
        <v>0</v>
      </c>
      <c r="K25" s="104">
        <f t="shared" si="0"/>
        <v>0</v>
      </c>
      <c r="L25" s="140"/>
      <c r="M25" s="104">
        <f t="shared" si="1"/>
        <v>0</v>
      </c>
      <c r="N25" s="37"/>
      <c r="O25" s="37"/>
      <c r="Q25"/>
      <c r="R25"/>
      <c r="S25"/>
      <c r="T25"/>
      <c r="U25"/>
    </row>
    <row r="26" spans="1:21" s="9" customFormat="1" ht="14.25" customHeight="1">
      <c r="A26" s="24"/>
      <c r="B26" s="24"/>
      <c r="C26" s="72"/>
      <c r="D26" s="37"/>
      <c r="E26" s="153"/>
      <c r="F26" s="53">
        <f t="shared" si="2"/>
        <v>0</v>
      </c>
      <c r="G26" s="49">
        <f t="shared" si="3"/>
        <v>0</v>
      </c>
      <c r="H26" s="310">
        <f t="shared" si="4"/>
        <v>0</v>
      </c>
      <c r="I26" s="49"/>
      <c r="J26" s="310">
        <f t="shared" si="5"/>
        <v>0</v>
      </c>
      <c r="K26" s="104">
        <f t="shared" si="0"/>
        <v>0</v>
      </c>
      <c r="L26" s="140"/>
      <c r="M26" s="104">
        <f t="shared" si="1"/>
        <v>0</v>
      </c>
      <c r="N26" s="37"/>
      <c r="O26" s="37"/>
      <c r="Q26"/>
      <c r="R26"/>
      <c r="S26"/>
      <c r="T26"/>
      <c r="U26"/>
    </row>
    <row r="27" spans="1:21" s="9" customFormat="1" ht="14.25" customHeight="1">
      <c r="A27" s="24"/>
      <c r="B27" s="24"/>
      <c r="C27" s="72"/>
      <c r="D27" s="37"/>
      <c r="E27" s="153"/>
      <c r="F27" s="53">
        <f t="shared" si="2"/>
        <v>0</v>
      </c>
      <c r="G27" s="49">
        <f t="shared" si="3"/>
        <v>0</v>
      </c>
      <c r="H27" s="310">
        <f t="shared" si="4"/>
        <v>0</v>
      </c>
      <c r="I27" s="49"/>
      <c r="J27" s="310">
        <f t="shared" si="5"/>
        <v>0</v>
      </c>
      <c r="K27" s="104">
        <f t="shared" si="0"/>
        <v>0</v>
      </c>
      <c r="L27" s="140"/>
      <c r="M27" s="104">
        <f t="shared" si="1"/>
        <v>0</v>
      </c>
      <c r="N27" s="37"/>
      <c r="O27" s="37"/>
      <c r="Q27"/>
      <c r="R27"/>
      <c r="S27"/>
      <c r="T27"/>
      <c r="U27"/>
    </row>
    <row r="28" spans="1:21" s="9" customFormat="1" ht="14.25" customHeight="1">
      <c r="A28" s="24"/>
      <c r="B28" s="24"/>
      <c r="C28" s="72"/>
      <c r="D28" s="37"/>
      <c r="E28" s="153"/>
      <c r="F28" s="53">
        <f t="shared" si="2"/>
        <v>0</v>
      </c>
      <c r="G28" s="49">
        <f t="shared" si="3"/>
        <v>0</v>
      </c>
      <c r="H28" s="310">
        <f t="shared" si="4"/>
        <v>0</v>
      </c>
      <c r="I28" s="49"/>
      <c r="J28" s="310">
        <f t="shared" si="5"/>
        <v>0</v>
      </c>
      <c r="K28" s="104">
        <f t="shared" si="0"/>
        <v>0</v>
      </c>
      <c r="L28" s="140"/>
      <c r="M28" s="104">
        <f t="shared" si="1"/>
        <v>0</v>
      </c>
      <c r="N28" s="37"/>
      <c r="O28" s="37"/>
      <c r="Q28"/>
      <c r="R28"/>
      <c r="S28"/>
      <c r="T28"/>
      <c r="U28"/>
    </row>
    <row r="29" spans="1:21" s="9" customFormat="1" ht="14.25" customHeight="1">
      <c r="A29" s="24"/>
      <c r="B29" s="24"/>
      <c r="C29" s="72"/>
      <c r="D29" s="37"/>
      <c r="E29" s="153"/>
      <c r="F29" s="53">
        <f t="shared" si="2"/>
        <v>0</v>
      </c>
      <c r="G29" s="49">
        <f t="shared" si="3"/>
        <v>0</v>
      </c>
      <c r="H29" s="310">
        <f t="shared" si="4"/>
        <v>0</v>
      </c>
      <c r="I29" s="49"/>
      <c r="J29" s="310">
        <f t="shared" si="5"/>
        <v>0</v>
      </c>
      <c r="K29" s="104">
        <f t="shared" si="0"/>
        <v>0</v>
      </c>
      <c r="L29" s="140"/>
      <c r="M29" s="104">
        <f t="shared" si="1"/>
        <v>0</v>
      </c>
      <c r="N29" s="37"/>
      <c r="O29" s="37"/>
      <c r="Q29"/>
      <c r="R29"/>
      <c r="S29"/>
      <c r="T29"/>
      <c r="U29"/>
    </row>
    <row r="30" spans="1:21" s="9" customFormat="1" ht="14.25" customHeight="1">
      <c r="A30" s="24"/>
      <c r="B30" s="24"/>
      <c r="C30" s="72"/>
      <c r="D30" s="37"/>
      <c r="E30" s="153"/>
      <c r="F30" s="53">
        <f t="shared" si="2"/>
        <v>0</v>
      </c>
      <c r="G30" s="49">
        <f t="shared" si="3"/>
        <v>0</v>
      </c>
      <c r="H30" s="310">
        <f t="shared" si="4"/>
        <v>0</v>
      </c>
      <c r="I30" s="49"/>
      <c r="J30" s="310">
        <f t="shared" si="5"/>
        <v>0</v>
      </c>
      <c r="K30" s="104">
        <f t="shared" si="0"/>
        <v>0</v>
      </c>
      <c r="L30" s="140"/>
      <c r="M30" s="104">
        <f t="shared" si="1"/>
        <v>0</v>
      </c>
      <c r="N30" s="37"/>
      <c r="O30" s="37"/>
      <c r="Q30"/>
      <c r="R30"/>
      <c r="S30"/>
      <c r="T30"/>
      <c r="U30"/>
    </row>
    <row r="31" spans="1:21" s="9" customFormat="1" ht="14.25" customHeight="1">
      <c r="A31" s="24"/>
      <c r="B31" s="24"/>
      <c r="C31" s="72"/>
      <c r="D31" s="37"/>
      <c r="E31" s="153"/>
      <c r="F31" s="53">
        <f t="shared" si="2"/>
        <v>0</v>
      </c>
      <c r="G31" s="49">
        <f t="shared" si="3"/>
        <v>0</v>
      </c>
      <c r="H31" s="310">
        <f t="shared" si="4"/>
        <v>0</v>
      </c>
      <c r="I31" s="49"/>
      <c r="J31" s="310">
        <f t="shared" si="5"/>
        <v>0</v>
      </c>
      <c r="K31" s="104">
        <f t="shared" si="0"/>
        <v>0</v>
      </c>
      <c r="L31" s="140"/>
      <c r="M31" s="104">
        <f t="shared" si="1"/>
        <v>0</v>
      </c>
      <c r="N31" s="37"/>
      <c r="O31" s="37"/>
      <c r="Q31"/>
      <c r="R31"/>
      <c r="S31"/>
      <c r="T31"/>
      <c r="U31"/>
    </row>
    <row r="32" spans="1:21" s="9" customFormat="1" ht="14.25" customHeight="1">
      <c r="A32" s="24"/>
      <c r="B32" s="24"/>
      <c r="C32" s="72"/>
      <c r="D32" s="37"/>
      <c r="E32" s="153"/>
      <c r="F32" s="53">
        <f t="shared" si="2"/>
        <v>0</v>
      </c>
      <c r="G32" s="49">
        <f t="shared" si="3"/>
        <v>0</v>
      </c>
      <c r="H32" s="310">
        <f t="shared" si="4"/>
        <v>0</v>
      </c>
      <c r="I32" s="49"/>
      <c r="J32" s="310">
        <f t="shared" si="5"/>
        <v>0</v>
      </c>
      <c r="K32" s="104">
        <f t="shared" si="0"/>
        <v>0</v>
      </c>
      <c r="L32" s="140"/>
      <c r="M32" s="104">
        <f t="shared" si="1"/>
        <v>0</v>
      </c>
      <c r="N32" s="37"/>
      <c r="O32" s="37"/>
      <c r="Q32"/>
      <c r="R32"/>
      <c r="S32"/>
      <c r="T32"/>
      <c r="U32"/>
    </row>
    <row r="33" spans="1:21" s="9" customFormat="1" ht="14.25" customHeight="1">
      <c r="A33" s="24"/>
      <c r="B33" s="24"/>
      <c r="C33" s="72"/>
      <c r="D33" s="37"/>
      <c r="E33" s="153"/>
      <c r="F33" s="53">
        <f t="shared" si="2"/>
        <v>0</v>
      </c>
      <c r="G33" s="49">
        <f t="shared" si="3"/>
        <v>0</v>
      </c>
      <c r="H33" s="310">
        <f t="shared" si="4"/>
        <v>0</v>
      </c>
      <c r="I33" s="49"/>
      <c r="J33" s="310">
        <f t="shared" si="5"/>
        <v>0</v>
      </c>
      <c r="K33" s="104">
        <f t="shared" si="0"/>
        <v>0</v>
      </c>
      <c r="L33" s="140"/>
      <c r="M33" s="104">
        <f t="shared" si="1"/>
        <v>0</v>
      </c>
      <c r="N33" s="37"/>
      <c r="O33" s="37"/>
      <c r="Q33"/>
      <c r="R33"/>
      <c r="S33"/>
      <c r="T33"/>
      <c r="U33"/>
    </row>
    <row r="34" spans="1:21" s="9" customFormat="1" ht="14.25" customHeight="1">
      <c r="A34" s="24"/>
      <c r="B34" s="24"/>
      <c r="C34" s="72"/>
      <c r="D34" s="37"/>
      <c r="E34" s="153"/>
      <c r="F34" s="53">
        <f t="shared" si="2"/>
        <v>0</v>
      </c>
      <c r="G34" s="49">
        <f t="shared" si="3"/>
        <v>0</v>
      </c>
      <c r="H34" s="310">
        <f t="shared" si="4"/>
        <v>0</v>
      </c>
      <c r="I34" s="49"/>
      <c r="J34" s="310">
        <f t="shared" si="5"/>
        <v>0</v>
      </c>
      <c r="K34" s="104">
        <f t="shared" si="0"/>
        <v>0</v>
      </c>
      <c r="L34" s="140"/>
      <c r="M34" s="104">
        <f t="shared" si="1"/>
        <v>0</v>
      </c>
      <c r="N34" s="37"/>
      <c r="O34" s="37"/>
      <c r="Q34"/>
      <c r="R34"/>
      <c r="S34"/>
      <c r="T34"/>
      <c r="U34"/>
    </row>
    <row r="35" spans="1:21" s="9" customFormat="1" ht="14.25" customHeight="1">
      <c r="A35" s="24"/>
      <c r="B35" s="24"/>
      <c r="C35" s="72"/>
      <c r="D35" s="37"/>
      <c r="E35" s="153"/>
      <c r="F35" s="53">
        <f t="shared" si="2"/>
        <v>0</v>
      </c>
      <c r="G35" s="49">
        <f t="shared" si="3"/>
        <v>0</v>
      </c>
      <c r="H35" s="310">
        <f t="shared" si="4"/>
        <v>0</v>
      </c>
      <c r="I35" s="49"/>
      <c r="J35" s="310">
        <f t="shared" si="5"/>
        <v>0</v>
      </c>
      <c r="K35" s="104">
        <f t="shared" si="0"/>
        <v>0</v>
      </c>
      <c r="L35" s="140"/>
      <c r="M35" s="104">
        <f t="shared" si="1"/>
        <v>0</v>
      </c>
      <c r="N35" s="37"/>
      <c r="O35" s="37"/>
      <c r="Q35"/>
      <c r="R35"/>
      <c r="S35"/>
      <c r="T35"/>
      <c r="U35"/>
    </row>
    <row r="36" spans="1:21" s="9" customFormat="1" ht="14.25" customHeight="1">
      <c r="A36" s="24"/>
      <c r="B36" s="24"/>
      <c r="C36" s="72"/>
      <c r="D36" s="37"/>
      <c r="E36" s="153"/>
      <c r="F36" s="53">
        <f t="shared" si="2"/>
        <v>0</v>
      </c>
      <c r="G36" s="49">
        <f t="shared" si="3"/>
        <v>0</v>
      </c>
      <c r="H36" s="310">
        <f t="shared" si="4"/>
        <v>0</v>
      </c>
      <c r="I36" s="49"/>
      <c r="J36" s="310">
        <f t="shared" si="5"/>
        <v>0</v>
      </c>
      <c r="K36" s="104">
        <f t="shared" si="0"/>
        <v>0</v>
      </c>
      <c r="L36" s="140"/>
      <c r="M36" s="104">
        <f t="shared" si="1"/>
        <v>0</v>
      </c>
      <c r="N36" s="37"/>
      <c r="O36" s="37"/>
      <c r="Q36"/>
      <c r="R36"/>
      <c r="S36"/>
      <c r="T36"/>
      <c r="U36"/>
    </row>
    <row r="37" spans="1:21" s="9" customFormat="1" ht="14.25" customHeight="1">
      <c r="A37" s="24"/>
      <c r="B37" s="24"/>
      <c r="C37" s="72"/>
      <c r="D37" s="37"/>
      <c r="E37" s="153"/>
      <c r="F37" s="53">
        <f t="shared" si="2"/>
        <v>0</v>
      </c>
      <c r="G37" s="49">
        <f t="shared" si="3"/>
        <v>0</v>
      </c>
      <c r="H37" s="310">
        <f t="shared" si="4"/>
        <v>0</v>
      </c>
      <c r="I37" s="49"/>
      <c r="J37" s="310">
        <f t="shared" si="5"/>
        <v>0</v>
      </c>
      <c r="K37" s="104">
        <f t="shared" si="0"/>
        <v>0</v>
      </c>
      <c r="L37" s="140"/>
      <c r="M37" s="104">
        <f t="shared" si="1"/>
        <v>0</v>
      </c>
      <c r="N37" s="37"/>
      <c r="O37" s="37"/>
      <c r="Q37"/>
      <c r="R37"/>
      <c r="S37"/>
      <c r="T37"/>
      <c r="U37"/>
    </row>
    <row r="38" spans="1:21" s="9" customFormat="1" ht="14.25" customHeight="1">
      <c r="A38" s="24"/>
      <c r="B38" s="24"/>
      <c r="C38" s="72"/>
      <c r="D38" s="37"/>
      <c r="E38" s="153"/>
      <c r="F38" s="53">
        <f t="shared" si="2"/>
        <v>0</v>
      </c>
      <c r="G38" s="49">
        <f t="shared" si="3"/>
        <v>0</v>
      </c>
      <c r="H38" s="310">
        <f t="shared" si="4"/>
        <v>0</v>
      </c>
      <c r="I38" s="49"/>
      <c r="J38" s="310">
        <f t="shared" si="5"/>
        <v>0</v>
      </c>
      <c r="K38" s="104">
        <f t="shared" si="0"/>
        <v>0</v>
      </c>
      <c r="L38" s="140"/>
      <c r="M38" s="104">
        <f t="shared" si="1"/>
        <v>0</v>
      </c>
      <c r="N38" s="37"/>
      <c r="O38" s="37"/>
      <c r="Q38"/>
      <c r="R38"/>
      <c r="S38"/>
      <c r="T38"/>
      <c r="U38"/>
    </row>
    <row r="39" spans="1:21" ht="14.25" customHeight="1" thickBot="1">
      <c r="A39" s="132"/>
      <c r="B39" s="132" t="s">
        <v>25</v>
      </c>
      <c r="C39" s="128"/>
      <c r="D39" s="133"/>
      <c r="E39" s="153"/>
      <c r="F39" s="53">
        <f t="shared" si="2"/>
        <v>0</v>
      </c>
      <c r="G39" s="49">
        <f t="shared" si="3"/>
        <v>0</v>
      </c>
      <c r="H39" s="310">
        <f t="shared" si="4"/>
        <v>0</v>
      </c>
      <c r="I39" s="49"/>
      <c r="J39" s="310">
        <f t="shared" si="5"/>
        <v>0</v>
      </c>
      <c r="K39" s="104">
        <f t="shared" si="0"/>
        <v>0</v>
      </c>
      <c r="L39" s="140"/>
      <c r="M39" s="104">
        <f t="shared" si="1"/>
        <v>0</v>
      </c>
      <c r="N39" s="37"/>
      <c r="O39" s="37"/>
      <c r="Q39"/>
      <c r="R39"/>
      <c r="S39"/>
      <c r="T39"/>
      <c r="U39"/>
    </row>
    <row r="40" spans="1:21" ht="14.25" customHeight="1" thickBot="1">
      <c r="A40" s="63" t="s">
        <v>0</v>
      </c>
      <c r="B40" s="63"/>
      <c r="C40" s="63"/>
      <c r="D40" s="63"/>
      <c r="E40" s="109">
        <f aca="true" t="shared" si="6" ref="E40:M40">SUM(E10:E39)</f>
        <v>0</v>
      </c>
      <c r="F40" s="109">
        <f t="shared" si="6"/>
        <v>0</v>
      </c>
      <c r="G40" s="109">
        <f t="shared" si="6"/>
        <v>0</v>
      </c>
      <c r="H40" s="109">
        <f t="shared" si="6"/>
        <v>0</v>
      </c>
      <c r="I40" s="109">
        <f t="shared" si="6"/>
        <v>0</v>
      </c>
      <c r="J40" s="109">
        <f t="shared" si="6"/>
        <v>0</v>
      </c>
      <c r="K40" s="109">
        <f t="shared" si="6"/>
        <v>0</v>
      </c>
      <c r="L40" s="109">
        <f t="shared" si="6"/>
        <v>0</v>
      </c>
      <c r="M40" s="109">
        <f t="shared" si="6"/>
        <v>0</v>
      </c>
      <c r="Q40"/>
      <c r="R40"/>
      <c r="S40"/>
      <c r="T40"/>
      <c r="U40"/>
    </row>
    <row r="41" spans="1:21" s="9" customFormat="1" ht="14.25" customHeight="1">
      <c r="A41" s="17"/>
      <c r="B41" s="18"/>
      <c r="C41" s="8"/>
      <c r="D41" s="8"/>
      <c r="E41" s="8"/>
      <c r="F41" s="17"/>
      <c r="G41" s="17"/>
      <c r="H41" s="17"/>
      <c r="I41" s="17"/>
      <c r="J41" s="17"/>
      <c r="K41" s="17"/>
      <c r="L41" s="107"/>
      <c r="M41" s="17"/>
      <c r="N41" s="17"/>
      <c r="O41" s="17"/>
      <c r="Q41"/>
      <c r="R41"/>
      <c r="S41"/>
      <c r="T41"/>
      <c r="U41"/>
    </row>
    <row r="42" spans="1:21" ht="15">
      <c r="A42"/>
      <c r="B42"/>
      <c r="C42"/>
      <c r="D42"/>
      <c r="E42"/>
      <c r="F42"/>
      <c r="G42"/>
      <c r="H42"/>
      <c r="I42"/>
      <c r="J42"/>
      <c r="K42"/>
      <c r="L42"/>
      <c r="M42" s="37"/>
      <c r="N42" s="37"/>
      <c r="O42" s="37"/>
      <c r="Q42"/>
      <c r="R42"/>
      <c r="S42"/>
      <c r="T42"/>
      <c r="U42"/>
    </row>
    <row r="43" spans="1:21" s="11" customFormat="1" ht="15">
      <c r="A43"/>
      <c r="B43"/>
      <c r="C43"/>
      <c r="D43"/>
      <c r="E43"/>
      <c r="F43"/>
      <c r="G43"/>
      <c r="H43"/>
      <c r="I43"/>
      <c r="J43"/>
      <c r="K43"/>
      <c r="L43"/>
      <c r="M43" s="37"/>
      <c r="N43" s="37"/>
      <c r="O43" s="37"/>
      <c r="P43" s="8"/>
      <c r="Q43"/>
      <c r="R43"/>
      <c r="S43"/>
      <c r="T43"/>
      <c r="U43"/>
    </row>
    <row r="44" spans="1:21" s="11" customFormat="1" ht="15">
      <c r="A44"/>
      <c r="B44"/>
      <c r="C44"/>
      <c r="D44"/>
      <c r="E44"/>
      <c r="F44"/>
      <c r="G44"/>
      <c r="H44"/>
      <c r="I44"/>
      <c r="J44"/>
      <c r="K44"/>
      <c r="L44"/>
      <c r="M44" s="37"/>
      <c r="N44" s="37"/>
      <c r="O44" s="37"/>
      <c r="P44" s="8"/>
      <c r="Q44"/>
      <c r="R44"/>
      <c r="S44"/>
      <c r="T44"/>
      <c r="U44"/>
    </row>
    <row r="45" spans="1:21" s="11" customFormat="1" ht="15">
      <c r="A45"/>
      <c r="B45"/>
      <c r="C45"/>
      <c r="D45"/>
      <c r="E45"/>
      <c r="F45"/>
      <c r="G45"/>
      <c r="H45"/>
      <c r="I45"/>
      <c r="J45"/>
      <c r="K45"/>
      <c r="L45"/>
      <c r="M45" s="37"/>
      <c r="N45" s="37"/>
      <c r="O45" s="37"/>
      <c r="P45" s="8"/>
      <c r="Q45"/>
      <c r="R45"/>
      <c r="S45"/>
      <c r="T45"/>
      <c r="U45"/>
    </row>
    <row r="46" spans="1:21" s="11" customFormat="1" ht="15">
      <c r="A46"/>
      <c r="B46"/>
      <c r="C46"/>
      <c r="D46"/>
      <c r="E46"/>
      <c r="F46"/>
      <c r="G46"/>
      <c r="H46"/>
      <c r="I46"/>
      <c r="J46"/>
      <c r="K46"/>
      <c r="L46"/>
      <c r="M46" s="37"/>
      <c r="N46" s="37"/>
      <c r="O46" s="37"/>
      <c r="P46" s="8"/>
      <c r="Q46"/>
      <c r="R46"/>
      <c r="S46"/>
      <c r="T46"/>
      <c r="U46"/>
    </row>
    <row r="47" spans="1:21" s="11" customFormat="1" ht="15">
      <c r="A47"/>
      <c r="B47"/>
      <c r="C47"/>
      <c r="D47"/>
      <c r="E47"/>
      <c r="F47"/>
      <c r="G47"/>
      <c r="H47"/>
      <c r="I47"/>
      <c r="J47"/>
      <c r="K47"/>
      <c r="L47"/>
      <c r="M47" s="37"/>
      <c r="N47" s="37"/>
      <c r="O47" s="37"/>
      <c r="P47" s="8"/>
      <c r="Q47"/>
      <c r="R47"/>
      <c r="S47"/>
      <c r="T47"/>
      <c r="U47"/>
    </row>
    <row r="48" spans="1:21" ht="14.25" customHeight="1">
      <c r="A48"/>
      <c r="B48"/>
      <c r="C48"/>
      <c r="D48"/>
      <c r="E48"/>
      <c r="F48"/>
      <c r="G48"/>
      <c r="H48"/>
      <c r="I48"/>
      <c r="J48"/>
      <c r="K48"/>
      <c r="L48"/>
      <c r="M48" s="37"/>
      <c r="N48" s="37"/>
      <c r="O48" s="37"/>
      <c r="Q48"/>
      <c r="R48"/>
      <c r="S48"/>
      <c r="T48"/>
      <c r="U48"/>
    </row>
    <row r="49" spans="1:21" s="10" customFormat="1" ht="15">
      <c r="A49"/>
      <c r="B49"/>
      <c r="C49"/>
      <c r="D49"/>
      <c r="E49"/>
      <c r="F49"/>
      <c r="G49"/>
      <c r="H49"/>
      <c r="I49"/>
      <c r="J49"/>
      <c r="K49"/>
      <c r="L49"/>
      <c r="M49" s="37"/>
      <c r="N49" s="37"/>
      <c r="O49" s="37"/>
      <c r="P49" s="8"/>
      <c r="Q49"/>
      <c r="R49"/>
      <c r="S49"/>
      <c r="T49"/>
      <c r="U49"/>
    </row>
    <row r="50" spans="1:21" ht="15">
      <c r="A50"/>
      <c r="B50"/>
      <c r="C50"/>
      <c r="D50"/>
      <c r="E50"/>
      <c r="F50"/>
      <c r="G50"/>
      <c r="H50"/>
      <c r="I50"/>
      <c r="J50"/>
      <c r="K50"/>
      <c r="L50"/>
      <c r="M50" s="37"/>
      <c r="N50" s="37"/>
      <c r="O50" s="37"/>
      <c r="Q50"/>
      <c r="R50"/>
      <c r="S50"/>
      <c r="T50"/>
      <c r="U50"/>
    </row>
    <row r="51" spans="1:21" ht="15">
      <c r="A51"/>
      <c r="B51"/>
      <c r="C51"/>
      <c r="D51"/>
      <c r="E51"/>
      <c r="F51"/>
      <c r="G51"/>
      <c r="H51"/>
      <c r="I51"/>
      <c r="J51"/>
      <c r="K51"/>
      <c r="L51"/>
      <c r="M51" s="37"/>
      <c r="N51" s="37"/>
      <c r="O51" s="37"/>
      <c r="Q51"/>
      <c r="R51"/>
      <c r="S51"/>
      <c r="T51"/>
      <c r="U51"/>
    </row>
    <row r="52" spans="1:21" ht="15">
      <c r="A52"/>
      <c r="B52"/>
      <c r="C52"/>
      <c r="D52"/>
      <c r="E52"/>
      <c r="F52"/>
      <c r="G52"/>
      <c r="H52"/>
      <c r="I52"/>
      <c r="J52"/>
      <c r="K52"/>
      <c r="L52"/>
      <c r="M52" s="37"/>
      <c r="N52" s="37"/>
      <c r="O52" s="37"/>
      <c r="Q52"/>
      <c r="R52"/>
      <c r="S52"/>
      <c r="T52"/>
      <c r="U52"/>
    </row>
    <row r="53" spans="3:21" ht="15">
      <c r="C53" s="8"/>
      <c r="Q53"/>
      <c r="R53"/>
      <c r="S53"/>
      <c r="T53"/>
      <c r="U53"/>
    </row>
    <row r="54" spans="3:21" ht="15">
      <c r="C54" s="8"/>
      <c r="Q54"/>
      <c r="R54"/>
      <c r="S54"/>
      <c r="T54"/>
      <c r="U54"/>
    </row>
    <row r="55" spans="3:21" ht="15">
      <c r="C55" s="8"/>
      <c r="Q55"/>
      <c r="R55"/>
      <c r="S55"/>
      <c r="T55"/>
      <c r="U55"/>
    </row>
    <row r="56" spans="3:21" ht="15">
      <c r="C56" s="8"/>
      <c r="Q56"/>
      <c r="R56"/>
      <c r="S56"/>
      <c r="T56"/>
      <c r="U56"/>
    </row>
    <row r="57" spans="3:21" ht="15">
      <c r="C57" s="8"/>
      <c r="Q57"/>
      <c r="R57"/>
      <c r="S57"/>
      <c r="T57"/>
      <c r="U57"/>
    </row>
    <row r="58" spans="3:21" ht="15">
      <c r="C58" s="8"/>
      <c r="Q58"/>
      <c r="R58"/>
      <c r="S58"/>
      <c r="T58"/>
      <c r="U58"/>
    </row>
    <row r="59" spans="3:21" ht="15">
      <c r="C59" s="8"/>
      <c r="Q59"/>
      <c r="R59"/>
      <c r="S59"/>
      <c r="T59"/>
      <c r="U59"/>
    </row>
    <row r="60" spans="3:21" ht="15">
      <c r="C60" s="8"/>
      <c r="Q60"/>
      <c r="R60"/>
      <c r="S60"/>
      <c r="T60"/>
      <c r="U60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</sheetData>
  <sheetProtection/>
  <mergeCells count="6">
    <mergeCell ref="L7:L8"/>
    <mergeCell ref="M7:M8"/>
    <mergeCell ref="A7:A8"/>
    <mergeCell ref="B7:B8"/>
    <mergeCell ref="E7:E8"/>
    <mergeCell ref="K7:K8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r:id="rId3"/>
  <headerFooter alignWithMargins="0">
    <oddHeader>&amp;LKHiO - Budsjett 2013&amp;CMAL for budsjettering &amp;RVedlegg til budsjettnotat av 01.07.2011</oddHeader>
    <oddFooter>&amp;CSide 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9111111111118">
    <pageSetUpPr fitToPage="1"/>
  </sheetPr>
  <dimension ref="A1:U90"/>
  <sheetViews>
    <sheetView showGridLines="0" zoomScalePageLayoutView="0" workbookViewId="0" topLeftCell="A1">
      <pane ySplit="8" topLeftCell="A24" activePane="bottomLeft" state="frozen"/>
      <selection pane="topLeft" activeCell="B4" sqref="B4"/>
      <selection pane="bottomLeft" activeCell="M43" sqref="M43"/>
    </sheetView>
  </sheetViews>
  <sheetFormatPr defaultColWidth="9.00390625" defaultRowHeight="15.75"/>
  <cols>
    <col min="1" max="1" width="13.125" style="8" customWidth="1"/>
    <col min="2" max="2" width="24.75390625" style="8" customWidth="1"/>
    <col min="3" max="3" width="6.25390625" style="9" hidden="1" customWidth="1"/>
    <col min="4" max="4" width="6.625" style="8" hidden="1" customWidth="1"/>
    <col min="5" max="5" width="8.875" style="8" customWidth="1"/>
    <col min="6" max="6" width="11.75390625" style="8" hidden="1" customWidth="1"/>
    <col min="7" max="9" width="11.125" style="8" hidden="1" customWidth="1"/>
    <col min="10" max="10" width="11.75390625" style="8" hidden="1" customWidth="1"/>
    <col min="11" max="12" width="8.875" style="8" customWidth="1"/>
    <col min="13" max="13" width="10.125" style="11" customWidth="1"/>
    <col min="14" max="14" width="7.75390625" style="11" customWidth="1"/>
    <col min="15" max="15" width="9.25390625" style="11" customWidth="1"/>
    <col min="16" max="16384" width="9.00390625" style="8" customWidth="1"/>
  </cols>
  <sheetData>
    <row r="1" spans="1:11" ht="15.75">
      <c r="A1" s="46" t="str">
        <f>Oversikt!A1</f>
        <v>KUNSTHØGSKOLEN I OSLO</v>
      </c>
      <c r="B1" s="27"/>
      <c r="F1" s="27"/>
      <c r="G1" s="27"/>
      <c r="H1" s="27"/>
      <c r="I1" s="27"/>
      <c r="J1" s="27"/>
      <c r="K1" s="27"/>
    </row>
    <row r="2" spans="1:11" ht="15.75">
      <c r="A2" s="46" t="str">
        <f>Oversikt!A2</f>
        <v>Fakultet for </v>
      </c>
      <c r="B2" s="27"/>
      <c r="F2" s="27"/>
      <c r="G2" s="27"/>
      <c r="H2" s="27"/>
      <c r="I2" s="27"/>
      <c r="J2" s="27"/>
      <c r="K2" s="27"/>
    </row>
    <row r="3" spans="1:11" ht="15.75">
      <c r="A3" s="46" t="s">
        <v>127</v>
      </c>
      <c r="B3" s="27"/>
      <c r="F3" s="27"/>
      <c r="G3" s="27"/>
      <c r="H3" s="27"/>
      <c r="I3" s="27"/>
      <c r="J3" s="27"/>
      <c r="K3" s="27"/>
    </row>
    <row r="4" spans="1:15" ht="20.25">
      <c r="A4" s="7"/>
      <c r="E4" s="42"/>
      <c r="G4" s="42"/>
      <c r="H4" s="42"/>
      <c r="I4" s="42"/>
      <c r="J4" s="42"/>
      <c r="K4" s="42"/>
      <c r="N4" s="147"/>
      <c r="O4" s="147"/>
    </row>
    <row r="5" spans="1:15" ht="15.75">
      <c r="A5" s="22" t="s">
        <v>64</v>
      </c>
      <c r="B5" s="42" t="s">
        <v>29</v>
      </c>
      <c r="E5" s="43" t="s">
        <v>117</v>
      </c>
      <c r="G5" s="43"/>
      <c r="H5" s="43"/>
      <c r="I5" s="43"/>
      <c r="J5" s="43"/>
      <c r="K5" s="43"/>
      <c r="N5" s="147"/>
      <c r="O5" s="147"/>
    </row>
    <row r="6" spans="2:3" ht="14.25" customHeight="1" thickBot="1">
      <c r="B6" s="142"/>
      <c r="C6" s="8"/>
    </row>
    <row r="7" spans="1:15" s="11" customFormat="1" ht="30.75" customHeight="1" thickTop="1">
      <c r="A7" s="328" t="s">
        <v>54</v>
      </c>
      <c r="B7" s="330" t="s">
        <v>30</v>
      </c>
      <c r="C7" s="51"/>
      <c r="D7" s="51"/>
      <c r="E7" s="330" t="s">
        <v>37</v>
      </c>
      <c r="F7" s="51" t="s">
        <v>14</v>
      </c>
      <c r="G7" s="55" t="s">
        <v>17</v>
      </c>
      <c r="H7" s="51" t="s">
        <v>16</v>
      </c>
      <c r="I7" s="55" t="s">
        <v>15</v>
      </c>
      <c r="J7" s="100" t="s">
        <v>18</v>
      </c>
      <c r="K7" s="326" t="s">
        <v>38</v>
      </c>
      <c r="L7" s="324" t="s">
        <v>39</v>
      </c>
      <c r="M7" s="326" t="s">
        <v>40</v>
      </c>
      <c r="N7" s="57"/>
      <c r="O7" s="150"/>
    </row>
    <row r="8" spans="1:15" ht="19.5" customHeight="1" thickBot="1">
      <c r="A8" s="329"/>
      <c r="B8" s="331"/>
      <c r="C8" s="110"/>
      <c r="D8" s="12"/>
      <c r="E8" s="334"/>
      <c r="F8" s="52"/>
      <c r="G8" s="79">
        <v>0.12</v>
      </c>
      <c r="H8" s="80">
        <v>0.1403</v>
      </c>
      <c r="I8" s="81">
        <v>1140</v>
      </c>
      <c r="J8" s="101">
        <v>0.141</v>
      </c>
      <c r="K8" s="327"/>
      <c r="L8" s="325"/>
      <c r="M8" s="327"/>
      <c r="N8" s="150"/>
      <c r="O8" s="150"/>
    </row>
    <row r="9" spans="1:15" ht="14.25" customHeight="1" thickBot="1" thickTop="1">
      <c r="A9" s="111"/>
      <c r="B9" s="112"/>
      <c r="C9" s="113"/>
      <c r="D9" s="114"/>
      <c r="E9" s="151" t="s">
        <v>28</v>
      </c>
      <c r="F9" s="115"/>
      <c r="G9" s="116">
        <v>0.12</v>
      </c>
      <c r="H9" s="117">
        <v>0.1403</v>
      </c>
      <c r="I9" s="118"/>
      <c r="J9" s="120">
        <v>0.141</v>
      </c>
      <c r="K9" s="152" t="s">
        <v>4</v>
      </c>
      <c r="L9" s="143" t="s">
        <v>5</v>
      </c>
      <c r="M9" s="152" t="s">
        <v>41</v>
      </c>
      <c r="N9" s="150"/>
      <c r="O9" s="150"/>
    </row>
    <row r="10" spans="1:21" s="9" customFormat="1" ht="14.25" customHeight="1">
      <c r="A10" s="24"/>
      <c r="B10" s="24"/>
      <c r="C10" s="72"/>
      <c r="D10" s="37"/>
      <c r="E10" s="153"/>
      <c r="F10" s="53">
        <f>$E10</f>
        <v>0</v>
      </c>
      <c r="G10" s="49">
        <f>+F10*$G$9</f>
        <v>0</v>
      </c>
      <c r="H10" s="310">
        <f>SUM(F10:G10)*$H$9</f>
        <v>0</v>
      </c>
      <c r="I10" s="49"/>
      <c r="J10" s="310">
        <f>SUM(F10:I10)*$J$9</f>
        <v>0</v>
      </c>
      <c r="K10" s="104">
        <f aca="true" t="shared" si="0" ref="K10:K39">SUM(F10:J10)</f>
        <v>0</v>
      </c>
      <c r="L10" s="140"/>
      <c r="M10" s="104">
        <f aca="true" t="shared" si="1" ref="M10:M39">K10+L10</f>
        <v>0</v>
      </c>
      <c r="N10" s="37"/>
      <c r="O10" s="37"/>
      <c r="Q10"/>
      <c r="R10"/>
      <c r="S10"/>
      <c r="T10"/>
      <c r="U10"/>
    </row>
    <row r="11" spans="1:21" s="9" customFormat="1" ht="14.25" customHeight="1">
      <c r="A11" s="24"/>
      <c r="B11" s="24"/>
      <c r="C11" s="72"/>
      <c r="D11" s="37"/>
      <c r="E11" s="153"/>
      <c r="F11" s="53">
        <f aca="true" t="shared" si="2" ref="F11:F39">$E11</f>
        <v>0</v>
      </c>
      <c r="G11" s="49">
        <f aca="true" t="shared" si="3" ref="G11:G39">+F11*$G$9</f>
        <v>0</v>
      </c>
      <c r="H11" s="310">
        <f aca="true" t="shared" si="4" ref="H11:H39">SUM(F11:G11)*$H$9</f>
        <v>0</v>
      </c>
      <c r="I11" s="49"/>
      <c r="J11" s="310">
        <f aca="true" t="shared" si="5" ref="J11:J39">SUM(F11:I11)*$J$9</f>
        <v>0</v>
      </c>
      <c r="K11" s="104">
        <f t="shared" si="0"/>
        <v>0</v>
      </c>
      <c r="L11" s="140"/>
      <c r="M11" s="104">
        <f t="shared" si="1"/>
        <v>0</v>
      </c>
      <c r="N11" s="37"/>
      <c r="O11" s="37"/>
      <c r="Q11"/>
      <c r="R11"/>
      <c r="S11"/>
      <c r="T11"/>
      <c r="U11"/>
    </row>
    <row r="12" spans="1:21" s="9" customFormat="1" ht="14.25" customHeight="1">
      <c r="A12" s="24"/>
      <c r="B12" s="24"/>
      <c r="C12" s="72"/>
      <c r="D12" s="37"/>
      <c r="E12" s="153"/>
      <c r="F12" s="53">
        <f t="shared" si="2"/>
        <v>0</v>
      </c>
      <c r="G12" s="49">
        <f t="shared" si="3"/>
        <v>0</v>
      </c>
      <c r="H12" s="310">
        <f t="shared" si="4"/>
        <v>0</v>
      </c>
      <c r="I12" s="49"/>
      <c r="J12" s="310">
        <f t="shared" si="5"/>
        <v>0</v>
      </c>
      <c r="K12" s="104">
        <f t="shared" si="0"/>
        <v>0</v>
      </c>
      <c r="L12" s="140"/>
      <c r="M12" s="104">
        <f t="shared" si="1"/>
        <v>0</v>
      </c>
      <c r="N12" s="37"/>
      <c r="O12" s="37"/>
      <c r="Q12"/>
      <c r="R12"/>
      <c r="S12"/>
      <c r="T12"/>
      <c r="U12"/>
    </row>
    <row r="13" spans="1:21" s="9" customFormat="1" ht="14.25" customHeight="1">
      <c r="A13" s="24"/>
      <c r="B13" s="24"/>
      <c r="C13" s="72"/>
      <c r="D13" s="37"/>
      <c r="E13" s="153"/>
      <c r="F13" s="53">
        <f t="shared" si="2"/>
        <v>0</v>
      </c>
      <c r="G13" s="49">
        <f t="shared" si="3"/>
        <v>0</v>
      </c>
      <c r="H13" s="310">
        <f t="shared" si="4"/>
        <v>0</v>
      </c>
      <c r="I13" s="49"/>
      <c r="J13" s="310">
        <f t="shared" si="5"/>
        <v>0</v>
      </c>
      <c r="K13" s="104">
        <f t="shared" si="0"/>
        <v>0</v>
      </c>
      <c r="L13" s="140"/>
      <c r="M13" s="104">
        <f t="shared" si="1"/>
        <v>0</v>
      </c>
      <c r="N13" s="37"/>
      <c r="O13" s="37"/>
      <c r="Q13"/>
      <c r="R13"/>
      <c r="S13"/>
      <c r="T13"/>
      <c r="U13"/>
    </row>
    <row r="14" spans="1:21" s="9" customFormat="1" ht="14.25" customHeight="1">
      <c r="A14" s="24"/>
      <c r="B14" s="24"/>
      <c r="C14" s="72"/>
      <c r="D14" s="37"/>
      <c r="E14" s="153"/>
      <c r="F14" s="53">
        <f t="shared" si="2"/>
        <v>0</v>
      </c>
      <c r="G14" s="49">
        <f t="shared" si="3"/>
        <v>0</v>
      </c>
      <c r="H14" s="310">
        <f t="shared" si="4"/>
        <v>0</v>
      </c>
      <c r="I14" s="49"/>
      <c r="J14" s="310">
        <f t="shared" si="5"/>
        <v>0</v>
      </c>
      <c r="K14" s="104">
        <f t="shared" si="0"/>
        <v>0</v>
      </c>
      <c r="L14" s="140"/>
      <c r="M14" s="104">
        <f t="shared" si="1"/>
        <v>0</v>
      </c>
      <c r="N14" s="37"/>
      <c r="O14" s="37"/>
      <c r="Q14"/>
      <c r="R14"/>
      <c r="S14"/>
      <c r="T14"/>
      <c r="U14"/>
    </row>
    <row r="15" spans="1:21" s="9" customFormat="1" ht="14.25" customHeight="1">
      <c r="A15" s="24"/>
      <c r="B15" s="24"/>
      <c r="C15" s="72"/>
      <c r="D15" s="37"/>
      <c r="E15" s="153"/>
      <c r="F15" s="53">
        <f t="shared" si="2"/>
        <v>0</v>
      </c>
      <c r="G15" s="49">
        <f t="shared" si="3"/>
        <v>0</v>
      </c>
      <c r="H15" s="310">
        <f t="shared" si="4"/>
        <v>0</v>
      </c>
      <c r="I15" s="49"/>
      <c r="J15" s="310">
        <f t="shared" si="5"/>
        <v>0</v>
      </c>
      <c r="K15" s="104">
        <f t="shared" si="0"/>
        <v>0</v>
      </c>
      <c r="L15" s="140"/>
      <c r="M15" s="104">
        <f t="shared" si="1"/>
        <v>0</v>
      </c>
      <c r="N15" s="37"/>
      <c r="O15" s="37"/>
      <c r="Q15"/>
      <c r="R15"/>
      <c r="S15"/>
      <c r="T15"/>
      <c r="U15"/>
    </row>
    <row r="16" spans="1:21" s="9" customFormat="1" ht="14.25" customHeight="1">
      <c r="A16" s="24"/>
      <c r="B16" s="24"/>
      <c r="C16" s="72"/>
      <c r="D16" s="37"/>
      <c r="E16" s="153"/>
      <c r="F16" s="53">
        <f t="shared" si="2"/>
        <v>0</v>
      </c>
      <c r="G16" s="49">
        <f t="shared" si="3"/>
        <v>0</v>
      </c>
      <c r="H16" s="310">
        <f t="shared" si="4"/>
        <v>0</v>
      </c>
      <c r="I16" s="49"/>
      <c r="J16" s="310">
        <f t="shared" si="5"/>
        <v>0</v>
      </c>
      <c r="K16" s="104">
        <f t="shared" si="0"/>
        <v>0</v>
      </c>
      <c r="L16" s="140"/>
      <c r="M16" s="104">
        <f t="shared" si="1"/>
        <v>0</v>
      </c>
      <c r="N16" s="37"/>
      <c r="O16" s="37"/>
      <c r="Q16"/>
      <c r="R16"/>
      <c r="S16"/>
      <c r="T16"/>
      <c r="U16"/>
    </row>
    <row r="17" spans="1:21" s="9" customFormat="1" ht="14.25" customHeight="1">
      <c r="A17" s="24"/>
      <c r="B17" s="24"/>
      <c r="C17" s="72"/>
      <c r="D17" s="37"/>
      <c r="E17" s="153"/>
      <c r="F17" s="53">
        <f t="shared" si="2"/>
        <v>0</v>
      </c>
      <c r="G17" s="49">
        <f t="shared" si="3"/>
        <v>0</v>
      </c>
      <c r="H17" s="310">
        <f t="shared" si="4"/>
        <v>0</v>
      </c>
      <c r="I17" s="49"/>
      <c r="J17" s="310">
        <f t="shared" si="5"/>
        <v>0</v>
      </c>
      <c r="K17" s="104">
        <f t="shared" si="0"/>
        <v>0</v>
      </c>
      <c r="L17" s="140"/>
      <c r="M17" s="104">
        <f t="shared" si="1"/>
        <v>0</v>
      </c>
      <c r="N17" s="37"/>
      <c r="O17" s="37"/>
      <c r="Q17"/>
      <c r="R17"/>
      <c r="S17"/>
      <c r="T17"/>
      <c r="U17"/>
    </row>
    <row r="18" spans="1:21" s="9" customFormat="1" ht="14.25" customHeight="1">
      <c r="A18" s="24"/>
      <c r="B18" s="24"/>
      <c r="C18" s="72"/>
      <c r="D18" s="37"/>
      <c r="E18" s="153"/>
      <c r="F18" s="53">
        <f t="shared" si="2"/>
        <v>0</v>
      </c>
      <c r="G18" s="49">
        <f t="shared" si="3"/>
        <v>0</v>
      </c>
      <c r="H18" s="310">
        <f t="shared" si="4"/>
        <v>0</v>
      </c>
      <c r="I18" s="49"/>
      <c r="J18" s="310">
        <f t="shared" si="5"/>
        <v>0</v>
      </c>
      <c r="K18" s="104">
        <f t="shared" si="0"/>
        <v>0</v>
      </c>
      <c r="L18" s="140"/>
      <c r="M18" s="104">
        <f t="shared" si="1"/>
        <v>0</v>
      </c>
      <c r="N18" s="37"/>
      <c r="O18" s="37"/>
      <c r="Q18"/>
      <c r="R18"/>
      <c r="S18"/>
      <c r="T18"/>
      <c r="U18"/>
    </row>
    <row r="19" spans="1:21" s="9" customFormat="1" ht="14.25" customHeight="1">
      <c r="A19" s="24"/>
      <c r="B19" s="24"/>
      <c r="C19" s="72"/>
      <c r="D19" s="37"/>
      <c r="E19" s="153"/>
      <c r="F19" s="53">
        <f t="shared" si="2"/>
        <v>0</v>
      </c>
      <c r="G19" s="49">
        <f t="shared" si="3"/>
        <v>0</v>
      </c>
      <c r="H19" s="310">
        <f t="shared" si="4"/>
        <v>0</v>
      </c>
      <c r="I19" s="49"/>
      <c r="J19" s="310">
        <f t="shared" si="5"/>
        <v>0</v>
      </c>
      <c r="K19" s="104">
        <f t="shared" si="0"/>
        <v>0</v>
      </c>
      <c r="L19" s="140"/>
      <c r="M19" s="104">
        <f t="shared" si="1"/>
        <v>0</v>
      </c>
      <c r="N19" s="37"/>
      <c r="O19" s="37"/>
      <c r="Q19"/>
      <c r="R19"/>
      <c r="S19"/>
      <c r="T19"/>
      <c r="U19"/>
    </row>
    <row r="20" spans="1:21" s="9" customFormat="1" ht="14.25" customHeight="1">
      <c r="A20" s="24"/>
      <c r="B20" s="24"/>
      <c r="C20" s="72"/>
      <c r="D20" s="37"/>
      <c r="E20" s="153"/>
      <c r="F20" s="53">
        <f t="shared" si="2"/>
        <v>0</v>
      </c>
      <c r="G20" s="49">
        <f t="shared" si="3"/>
        <v>0</v>
      </c>
      <c r="H20" s="310">
        <f t="shared" si="4"/>
        <v>0</v>
      </c>
      <c r="I20" s="49"/>
      <c r="J20" s="310">
        <f t="shared" si="5"/>
        <v>0</v>
      </c>
      <c r="K20" s="104">
        <f t="shared" si="0"/>
        <v>0</v>
      </c>
      <c r="L20" s="140"/>
      <c r="M20" s="104">
        <f t="shared" si="1"/>
        <v>0</v>
      </c>
      <c r="N20" s="37"/>
      <c r="O20" s="37"/>
      <c r="Q20"/>
      <c r="R20"/>
      <c r="S20"/>
      <c r="T20"/>
      <c r="U20"/>
    </row>
    <row r="21" spans="1:21" s="9" customFormat="1" ht="14.25" customHeight="1">
      <c r="A21" s="24"/>
      <c r="B21" s="24"/>
      <c r="C21" s="72"/>
      <c r="D21" s="37"/>
      <c r="E21" s="153"/>
      <c r="F21" s="53">
        <f t="shared" si="2"/>
        <v>0</v>
      </c>
      <c r="G21" s="49">
        <f t="shared" si="3"/>
        <v>0</v>
      </c>
      <c r="H21" s="310">
        <f t="shared" si="4"/>
        <v>0</v>
      </c>
      <c r="I21" s="49"/>
      <c r="J21" s="310">
        <f t="shared" si="5"/>
        <v>0</v>
      </c>
      <c r="K21" s="104">
        <f t="shared" si="0"/>
        <v>0</v>
      </c>
      <c r="L21" s="140"/>
      <c r="M21" s="104">
        <f t="shared" si="1"/>
        <v>0</v>
      </c>
      <c r="N21" s="37"/>
      <c r="O21" s="37"/>
      <c r="Q21"/>
      <c r="R21"/>
      <c r="S21"/>
      <c r="T21"/>
      <c r="U21"/>
    </row>
    <row r="22" spans="1:21" s="9" customFormat="1" ht="14.25" customHeight="1">
      <c r="A22" s="24"/>
      <c r="B22" s="24"/>
      <c r="C22" s="72"/>
      <c r="D22" s="37"/>
      <c r="E22" s="153"/>
      <c r="F22" s="53">
        <f t="shared" si="2"/>
        <v>0</v>
      </c>
      <c r="G22" s="49">
        <f t="shared" si="3"/>
        <v>0</v>
      </c>
      <c r="H22" s="310">
        <f t="shared" si="4"/>
        <v>0</v>
      </c>
      <c r="I22" s="49"/>
      <c r="J22" s="310">
        <f t="shared" si="5"/>
        <v>0</v>
      </c>
      <c r="K22" s="104">
        <f t="shared" si="0"/>
        <v>0</v>
      </c>
      <c r="L22" s="140"/>
      <c r="M22" s="104">
        <f t="shared" si="1"/>
        <v>0</v>
      </c>
      <c r="N22" s="37"/>
      <c r="O22" s="37"/>
      <c r="Q22"/>
      <c r="R22"/>
      <c r="S22"/>
      <c r="T22"/>
      <c r="U22"/>
    </row>
    <row r="23" spans="1:21" s="9" customFormat="1" ht="14.25" customHeight="1">
      <c r="A23" s="24"/>
      <c r="B23" s="24"/>
      <c r="C23" s="72"/>
      <c r="D23" s="37"/>
      <c r="E23" s="153"/>
      <c r="F23" s="53">
        <f t="shared" si="2"/>
        <v>0</v>
      </c>
      <c r="G23" s="49">
        <f t="shared" si="3"/>
        <v>0</v>
      </c>
      <c r="H23" s="310">
        <f t="shared" si="4"/>
        <v>0</v>
      </c>
      <c r="I23" s="49"/>
      <c r="J23" s="310">
        <f t="shared" si="5"/>
        <v>0</v>
      </c>
      <c r="K23" s="104">
        <f t="shared" si="0"/>
        <v>0</v>
      </c>
      <c r="L23" s="140"/>
      <c r="M23" s="104">
        <f t="shared" si="1"/>
        <v>0</v>
      </c>
      <c r="N23" s="37"/>
      <c r="O23" s="37"/>
      <c r="Q23"/>
      <c r="R23"/>
      <c r="S23"/>
      <c r="T23"/>
      <c r="U23"/>
    </row>
    <row r="24" spans="1:21" s="9" customFormat="1" ht="14.25" customHeight="1">
      <c r="A24" s="24"/>
      <c r="B24" s="24"/>
      <c r="C24" s="72"/>
      <c r="D24" s="37"/>
      <c r="E24" s="153"/>
      <c r="F24" s="53">
        <f t="shared" si="2"/>
        <v>0</v>
      </c>
      <c r="G24" s="49">
        <f t="shared" si="3"/>
        <v>0</v>
      </c>
      <c r="H24" s="310">
        <f t="shared" si="4"/>
        <v>0</v>
      </c>
      <c r="I24" s="49"/>
      <c r="J24" s="310">
        <f t="shared" si="5"/>
        <v>0</v>
      </c>
      <c r="K24" s="104">
        <f t="shared" si="0"/>
        <v>0</v>
      </c>
      <c r="L24" s="140"/>
      <c r="M24" s="104">
        <f t="shared" si="1"/>
        <v>0</v>
      </c>
      <c r="N24" s="37"/>
      <c r="O24" s="37"/>
      <c r="Q24"/>
      <c r="R24"/>
      <c r="S24"/>
      <c r="T24"/>
      <c r="U24"/>
    </row>
    <row r="25" spans="1:21" s="9" customFormat="1" ht="14.25" customHeight="1">
      <c r="A25" s="24"/>
      <c r="B25" s="24"/>
      <c r="C25" s="72"/>
      <c r="D25" s="37"/>
      <c r="E25" s="153"/>
      <c r="F25" s="53">
        <f t="shared" si="2"/>
        <v>0</v>
      </c>
      <c r="G25" s="49">
        <f t="shared" si="3"/>
        <v>0</v>
      </c>
      <c r="H25" s="310">
        <f t="shared" si="4"/>
        <v>0</v>
      </c>
      <c r="I25" s="49"/>
      <c r="J25" s="310">
        <f t="shared" si="5"/>
        <v>0</v>
      </c>
      <c r="K25" s="104">
        <f t="shared" si="0"/>
        <v>0</v>
      </c>
      <c r="L25" s="140"/>
      <c r="M25" s="104">
        <f t="shared" si="1"/>
        <v>0</v>
      </c>
      <c r="N25" s="37"/>
      <c r="O25" s="37"/>
      <c r="Q25"/>
      <c r="R25"/>
      <c r="S25"/>
      <c r="T25"/>
      <c r="U25"/>
    </row>
    <row r="26" spans="1:21" s="9" customFormat="1" ht="14.25" customHeight="1">
      <c r="A26" s="24"/>
      <c r="B26" s="24"/>
      <c r="C26" s="72"/>
      <c r="D26" s="37"/>
      <c r="E26" s="153"/>
      <c r="F26" s="53">
        <f t="shared" si="2"/>
        <v>0</v>
      </c>
      <c r="G26" s="49">
        <f t="shared" si="3"/>
        <v>0</v>
      </c>
      <c r="H26" s="310">
        <f t="shared" si="4"/>
        <v>0</v>
      </c>
      <c r="I26" s="49"/>
      <c r="J26" s="310">
        <f t="shared" si="5"/>
        <v>0</v>
      </c>
      <c r="K26" s="104">
        <f t="shared" si="0"/>
        <v>0</v>
      </c>
      <c r="L26" s="140"/>
      <c r="M26" s="104">
        <f t="shared" si="1"/>
        <v>0</v>
      </c>
      <c r="N26" s="37"/>
      <c r="O26" s="37"/>
      <c r="Q26"/>
      <c r="R26"/>
      <c r="S26"/>
      <c r="T26"/>
      <c r="U26"/>
    </row>
    <row r="27" spans="1:21" s="9" customFormat="1" ht="14.25" customHeight="1">
      <c r="A27" s="24"/>
      <c r="B27" s="24"/>
      <c r="C27" s="72"/>
      <c r="D27" s="37"/>
      <c r="E27" s="153"/>
      <c r="F27" s="53">
        <f t="shared" si="2"/>
        <v>0</v>
      </c>
      <c r="G27" s="49">
        <f t="shared" si="3"/>
        <v>0</v>
      </c>
      <c r="H27" s="310">
        <f t="shared" si="4"/>
        <v>0</v>
      </c>
      <c r="I27" s="49"/>
      <c r="J27" s="310">
        <f t="shared" si="5"/>
        <v>0</v>
      </c>
      <c r="K27" s="104">
        <f t="shared" si="0"/>
        <v>0</v>
      </c>
      <c r="L27" s="140"/>
      <c r="M27" s="104">
        <f t="shared" si="1"/>
        <v>0</v>
      </c>
      <c r="N27" s="37"/>
      <c r="O27" s="37"/>
      <c r="Q27"/>
      <c r="R27"/>
      <c r="S27"/>
      <c r="T27"/>
      <c r="U27"/>
    </row>
    <row r="28" spans="1:21" s="9" customFormat="1" ht="14.25" customHeight="1">
      <c r="A28" s="24"/>
      <c r="B28" s="24"/>
      <c r="C28" s="72"/>
      <c r="D28" s="37"/>
      <c r="E28" s="153"/>
      <c r="F28" s="53">
        <f t="shared" si="2"/>
        <v>0</v>
      </c>
      <c r="G28" s="49">
        <f t="shared" si="3"/>
        <v>0</v>
      </c>
      <c r="H28" s="310">
        <f t="shared" si="4"/>
        <v>0</v>
      </c>
      <c r="I28" s="49"/>
      <c r="J28" s="310">
        <f t="shared" si="5"/>
        <v>0</v>
      </c>
      <c r="K28" s="104">
        <f t="shared" si="0"/>
        <v>0</v>
      </c>
      <c r="L28" s="140"/>
      <c r="M28" s="104">
        <f t="shared" si="1"/>
        <v>0</v>
      </c>
      <c r="N28" s="37"/>
      <c r="O28" s="37"/>
      <c r="Q28"/>
      <c r="R28"/>
      <c r="S28"/>
      <c r="T28"/>
      <c r="U28"/>
    </row>
    <row r="29" spans="1:21" s="9" customFormat="1" ht="14.25" customHeight="1">
      <c r="A29" s="24"/>
      <c r="B29" s="24"/>
      <c r="C29" s="72"/>
      <c r="D29" s="37"/>
      <c r="E29" s="153"/>
      <c r="F29" s="53">
        <f t="shared" si="2"/>
        <v>0</v>
      </c>
      <c r="G29" s="49">
        <f t="shared" si="3"/>
        <v>0</v>
      </c>
      <c r="H29" s="310">
        <f t="shared" si="4"/>
        <v>0</v>
      </c>
      <c r="I29" s="49"/>
      <c r="J29" s="310">
        <f t="shared" si="5"/>
        <v>0</v>
      </c>
      <c r="K29" s="104">
        <f t="shared" si="0"/>
        <v>0</v>
      </c>
      <c r="L29" s="140"/>
      <c r="M29" s="104">
        <f t="shared" si="1"/>
        <v>0</v>
      </c>
      <c r="N29" s="37"/>
      <c r="O29" s="37"/>
      <c r="Q29"/>
      <c r="R29"/>
      <c r="S29"/>
      <c r="T29"/>
      <c r="U29"/>
    </row>
    <row r="30" spans="1:21" s="9" customFormat="1" ht="14.25" customHeight="1">
      <c r="A30" s="24"/>
      <c r="B30" s="24"/>
      <c r="C30" s="72"/>
      <c r="D30" s="37"/>
      <c r="E30" s="153"/>
      <c r="F30" s="53">
        <f t="shared" si="2"/>
        <v>0</v>
      </c>
      <c r="G30" s="49">
        <f t="shared" si="3"/>
        <v>0</v>
      </c>
      <c r="H30" s="310">
        <f t="shared" si="4"/>
        <v>0</v>
      </c>
      <c r="I30" s="49"/>
      <c r="J30" s="310">
        <f t="shared" si="5"/>
        <v>0</v>
      </c>
      <c r="K30" s="104">
        <f t="shared" si="0"/>
        <v>0</v>
      </c>
      <c r="L30" s="140"/>
      <c r="M30" s="104">
        <f t="shared" si="1"/>
        <v>0</v>
      </c>
      <c r="N30" s="37"/>
      <c r="O30" s="37"/>
      <c r="Q30"/>
      <c r="R30"/>
      <c r="S30"/>
      <c r="T30"/>
      <c r="U30"/>
    </row>
    <row r="31" spans="1:21" s="9" customFormat="1" ht="14.25" customHeight="1">
      <c r="A31" s="24"/>
      <c r="B31" s="24"/>
      <c r="C31" s="72"/>
      <c r="D31" s="37"/>
      <c r="E31" s="153"/>
      <c r="F31" s="53">
        <f t="shared" si="2"/>
        <v>0</v>
      </c>
      <c r="G31" s="49">
        <f t="shared" si="3"/>
        <v>0</v>
      </c>
      <c r="H31" s="310">
        <f t="shared" si="4"/>
        <v>0</v>
      </c>
      <c r="I31" s="49"/>
      <c r="J31" s="310">
        <f t="shared" si="5"/>
        <v>0</v>
      </c>
      <c r="K31" s="104">
        <f t="shared" si="0"/>
        <v>0</v>
      </c>
      <c r="L31" s="140"/>
      <c r="M31" s="104">
        <f t="shared" si="1"/>
        <v>0</v>
      </c>
      <c r="N31" s="37"/>
      <c r="O31" s="37"/>
      <c r="Q31"/>
      <c r="R31"/>
      <c r="S31"/>
      <c r="T31"/>
      <c r="U31"/>
    </row>
    <row r="32" spans="1:21" s="9" customFormat="1" ht="14.25" customHeight="1">
      <c r="A32" s="24"/>
      <c r="B32" s="24"/>
      <c r="C32" s="72"/>
      <c r="D32" s="37"/>
      <c r="E32" s="153"/>
      <c r="F32" s="53">
        <f t="shared" si="2"/>
        <v>0</v>
      </c>
      <c r="G32" s="49">
        <f t="shared" si="3"/>
        <v>0</v>
      </c>
      <c r="H32" s="310">
        <f t="shared" si="4"/>
        <v>0</v>
      </c>
      <c r="I32" s="49"/>
      <c r="J32" s="310">
        <f t="shared" si="5"/>
        <v>0</v>
      </c>
      <c r="K32" s="104">
        <f t="shared" si="0"/>
        <v>0</v>
      </c>
      <c r="L32" s="140"/>
      <c r="M32" s="104">
        <f t="shared" si="1"/>
        <v>0</v>
      </c>
      <c r="N32" s="37"/>
      <c r="O32" s="37"/>
      <c r="Q32"/>
      <c r="R32"/>
      <c r="S32"/>
      <c r="T32"/>
      <c r="U32"/>
    </row>
    <row r="33" spans="1:21" s="9" customFormat="1" ht="14.25" customHeight="1">
      <c r="A33" s="24"/>
      <c r="B33" s="24"/>
      <c r="C33" s="72"/>
      <c r="D33" s="37"/>
      <c r="E33" s="153"/>
      <c r="F33" s="53">
        <f t="shared" si="2"/>
        <v>0</v>
      </c>
      <c r="G33" s="49">
        <f t="shared" si="3"/>
        <v>0</v>
      </c>
      <c r="H33" s="310">
        <f t="shared" si="4"/>
        <v>0</v>
      </c>
      <c r="I33" s="49"/>
      <c r="J33" s="310">
        <f t="shared" si="5"/>
        <v>0</v>
      </c>
      <c r="K33" s="104">
        <f t="shared" si="0"/>
        <v>0</v>
      </c>
      <c r="L33" s="140"/>
      <c r="M33" s="104">
        <f t="shared" si="1"/>
        <v>0</v>
      </c>
      <c r="N33" s="37"/>
      <c r="O33" s="37"/>
      <c r="Q33"/>
      <c r="R33"/>
      <c r="S33"/>
      <c r="T33"/>
      <c r="U33"/>
    </row>
    <row r="34" spans="1:21" s="9" customFormat="1" ht="14.25" customHeight="1">
      <c r="A34" s="24"/>
      <c r="B34" s="24"/>
      <c r="C34" s="72"/>
      <c r="D34" s="37"/>
      <c r="E34" s="153"/>
      <c r="F34" s="53">
        <f t="shared" si="2"/>
        <v>0</v>
      </c>
      <c r="G34" s="49">
        <f t="shared" si="3"/>
        <v>0</v>
      </c>
      <c r="H34" s="310">
        <f t="shared" si="4"/>
        <v>0</v>
      </c>
      <c r="I34" s="49"/>
      <c r="J34" s="310">
        <f t="shared" si="5"/>
        <v>0</v>
      </c>
      <c r="K34" s="104">
        <f t="shared" si="0"/>
        <v>0</v>
      </c>
      <c r="L34" s="140"/>
      <c r="M34" s="104">
        <f t="shared" si="1"/>
        <v>0</v>
      </c>
      <c r="N34" s="37"/>
      <c r="O34" s="37"/>
      <c r="Q34"/>
      <c r="R34"/>
      <c r="S34"/>
      <c r="T34"/>
      <c r="U34"/>
    </row>
    <row r="35" spans="1:21" s="9" customFormat="1" ht="14.25" customHeight="1">
      <c r="A35" s="24"/>
      <c r="B35" s="24"/>
      <c r="C35" s="72"/>
      <c r="D35" s="37"/>
      <c r="E35" s="153"/>
      <c r="F35" s="53">
        <f t="shared" si="2"/>
        <v>0</v>
      </c>
      <c r="G35" s="49">
        <f t="shared" si="3"/>
        <v>0</v>
      </c>
      <c r="H35" s="310">
        <f t="shared" si="4"/>
        <v>0</v>
      </c>
      <c r="I35" s="49"/>
      <c r="J35" s="310">
        <f t="shared" si="5"/>
        <v>0</v>
      </c>
      <c r="K35" s="104">
        <f t="shared" si="0"/>
        <v>0</v>
      </c>
      <c r="L35" s="140"/>
      <c r="M35" s="104">
        <f t="shared" si="1"/>
        <v>0</v>
      </c>
      <c r="N35" s="37"/>
      <c r="O35" s="37"/>
      <c r="Q35"/>
      <c r="R35"/>
      <c r="S35"/>
      <c r="T35"/>
      <c r="U35"/>
    </row>
    <row r="36" spans="1:21" s="9" customFormat="1" ht="14.25" customHeight="1">
      <c r="A36" s="24"/>
      <c r="B36" s="24"/>
      <c r="C36" s="72"/>
      <c r="D36" s="37"/>
      <c r="E36" s="153"/>
      <c r="F36" s="53">
        <f t="shared" si="2"/>
        <v>0</v>
      </c>
      <c r="G36" s="49">
        <f t="shared" si="3"/>
        <v>0</v>
      </c>
      <c r="H36" s="310">
        <f t="shared" si="4"/>
        <v>0</v>
      </c>
      <c r="I36" s="49"/>
      <c r="J36" s="310">
        <f t="shared" si="5"/>
        <v>0</v>
      </c>
      <c r="K36" s="104">
        <f t="shared" si="0"/>
        <v>0</v>
      </c>
      <c r="L36" s="140"/>
      <c r="M36" s="104">
        <f t="shared" si="1"/>
        <v>0</v>
      </c>
      <c r="N36" s="37"/>
      <c r="O36" s="37"/>
      <c r="Q36"/>
      <c r="R36"/>
      <c r="S36"/>
      <c r="T36"/>
      <c r="U36"/>
    </row>
    <row r="37" spans="1:21" s="9" customFormat="1" ht="14.25" customHeight="1">
      <c r="A37" s="24"/>
      <c r="B37" s="24"/>
      <c r="C37" s="72"/>
      <c r="D37" s="37"/>
      <c r="E37" s="153"/>
      <c r="F37" s="53">
        <f t="shared" si="2"/>
        <v>0</v>
      </c>
      <c r="G37" s="49">
        <f t="shared" si="3"/>
        <v>0</v>
      </c>
      <c r="H37" s="310">
        <f t="shared" si="4"/>
        <v>0</v>
      </c>
      <c r="I37" s="49"/>
      <c r="J37" s="310">
        <f t="shared" si="5"/>
        <v>0</v>
      </c>
      <c r="K37" s="104">
        <f t="shared" si="0"/>
        <v>0</v>
      </c>
      <c r="L37" s="140"/>
      <c r="M37" s="104">
        <f t="shared" si="1"/>
        <v>0</v>
      </c>
      <c r="N37" s="37"/>
      <c r="O37" s="37"/>
      <c r="Q37"/>
      <c r="R37"/>
      <c r="S37"/>
      <c r="T37"/>
      <c r="U37"/>
    </row>
    <row r="38" spans="1:21" s="9" customFormat="1" ht="14.25" customHeight="1">
      <c r="A38" s="24"/>
      <c r="B38" s="24"/>
      <c r="C38" s="72"/>
      <c r="D38" s="37"/>
      <c r="E38" s="153"/>
      <c r="F38" s="53">
        <f t="shared" si="2"/>
        <v>0</v>
      </c>
      <c r="G38" s="49">
        <f t="shared" si="3"/>
        <v>0</v>
      </c>
      <c r="H38" s="310">
        <f t="shared" si="4"/>
        <v>0</v>
      </c>
      <c r="I38" s="49"/>
      <c r="J38" s="310">
        <f t="shared" si="5"/>
        <v>0</v>
      </c>
      <c r="K38" s="104">
        <f t="shared" si="0"/>
        <v>0</v>
      </c>
      <c r="L38" s="140"/>
      <c r="M38" s="104">
        <f t="shared" si="1"/>
        <v>0</v>
      </c>
      <c r="N38" s="37"/>
      <c r="O38" s="37"/>
      <c r="Q38"/>
      <c r="R38"/>
      <c r="S38"/>
      <c r="T38"/>
      <c r="U38"/>
    </row>
    <row r="39" spans="1:21" ht="14.25" customHeight="1" thickBot="1">
      <c r="A39" s="132"/>
      <c r="B39" s="132" t="s">
        <v>25</v>
      </c>
      <c r="C39" s="128"/>
      <c r="D39" s="133"/>
      <c r="E39" s="153"/>
      <c r="F39" s="53">
        <f t="shared" si="2"/>
        <v>0</v>
      </c>
      <c r="G39" s="49">
        <f t="shared" si="3"/>
        <v>0</v>
      </c>
      <c r="H39" s="310">
        <f t="shared" si="4"/>
        <v>0</v>
      </c>
      <c r="I39" s="49"/>
      <c r="J39" s="310">
        <f t="shared" si="5"/>
        <v>0</v>
      </c>
      <c r="K39" s="104">
        <f t="shared" si="0"/>
        <v>0</v>
      </c>
      <c r="L39" s="140"/>
      <c r="M39" s="104">
        <f t="shared" si="1"/>
        <v>0</v>
      </c>
      <c r="N39" s="37"/>
      <c r="O39" s="37"/>
      <c r="Q39"/>
      <c r="R39"/>
      <c r="S39"/>
      <c r="T39"/>
      <c r="U39"/>
    </row>
    <row r="40" spans="1:21" ht="14.25" customHeight="1" thickBot="1">
      <c r="A40" s="63" t="s">
        <v>0</v>
      </c>
      <c r="B40" s="63"/>
      <c r="C40" s="63"/>
      <c r="D40" s="63"/>
      <c r="E40" s="109">
        <f aca="true" t="shared" si="6" ref="E40:M40">SUM(E10:E39)</f>
        <v>0</v>
      </c>
      <c r="F40" s="109">
        <f t="shared" si="6"/>
        <v>0</v>
      </c>
      <c r="G40" s="109">
        <f t="shared" si="6"/>
        <v>0</v>
      </c>
      <c r="H40" s="109">
        <f t="shared" si="6"/>
        <v>0</v>
      </c>
      <c r="I40" s="109">
        <f t="shared" si="6"/>
        <v>0</v>
      </c>
      <c r="J40" s="109">
        <f t="shared" si="6"/>
        <v>0</v>
      </c>
      <c r="K40" s="109">
        <f t="shared" si="6"/>
        <v>0</v>
      </c>
      <c r="L40" s="109">
        <f t="shared" si="6"/>
        <v>0</v>
      </c>
      <c r="M40" s="109">
        <f t="shared" si="6"/>
        <v>0</v>
      </c>
      <c r="Q40"/>
      <c r="R40"/>
      <c r="S40"/>
      <c r="T40"/>
      <c r="U40"/>
    </row>
    <row r="41" spans="1:21" s="9" customFormat="1" ht="14.25" customHeight="1">
      <c r="A41" s="17"/>
      <c r="B41" s="18"/>
      <c r="C41" s="8"/>
      <c r="D41" s="8"/>
      <c r="E41" s="8"/>
      <c r="F41" s="17"/>
      <c r="G41" s="17"/>
      <c r="H41" s="17"/>
      <c r="I41" s="17"/>
      <c r="J41" s="17"/>
      <c r="K41" s="17"/>
      <c r="L41" s="107"/>
      <c r="M41" s="17"/>
      <c r="N41" s="17"/>
      <c r="O41" s="17"/>
      <c r="Q41"/>
      <c r="R41"/>
      <c r="S41"/>
      <c r="T41"/>
      <c r="U41"/>
    </row>
    <row r="42" spans="1:21" ht="15">
      <c r="A42"/>
      <c r="B42"/>
      <c r="C42"/>
      <c r="D42"/>
      <c r="E42"/>
      <c r="F42"/>
      <c r="G42"/>
      <c r="H42"/>
      <c r="I42"/>
      <c r="J42"/>
      <c r="K42"/>
      <c r="L42"/>
      <c r="M42" s="37"/>
      <c r="N42" s="37"/>
      <c r="O42" s="37"/>
      <c r="Q42"/>
      <c r="R42"/>
      <c r="S42"/>
      <c r="T42"/>
      <c r="U42"/>
    </row>
    <row r="43" spans="1:21" s="11" customFormat="1" ht="15">
      <c r="A43"/>
      <c r="B43"/>
      <c r="C43"/>
      <c r="D43"/>
      <c r="E43"/>
      <c r="F43"/>
      <c r="G43"/>
      <c r="H43"/>
      <c r="I43"/>
      <c r="J43"/>
      <c r="K43"/>
      <c r="L43"/>
      <c r="M43" s="37"/>
      <c r="N43" s="37"/>
      <c r="O43" s="37"/>
      <c r="P43" s="8"/>
      <c r="Q43"/>
      <c r="R43"/>
      <c r="S43"/>
      <c r="T43"/>
      <c r="U43"/>
    </row>
    <row r="44" spans="1:21" s="11" customFormat="1" ht="15">
      <c r="A44"/>
      <c r="B44"/>
      <c r="C44"/>
      <c r="D44"/>
      <c r="E44"/>
      <c r="F44"/>
      <c r="G44"/>
      <c r="H44"/>
      <c r="I44"/>
      <c r="J44"/>
      <c r="K44"/>
      <c r="L44"/>
      <c r="M44" s="37"/>
      <c r="N44" s="37"/>
      <c r="O44" s="37"/>
      <c r="P44" s="8"/>
      <c r="Q44"/>
      <c r="R44"/>
      <c r="S44"/>
      <c r="T44"/>
      <c r="U44"/>
    </row>
    <row r="45" spans="1:21" s="11" customFormat="1" ht="15">
      <c r="A45"/>
      <c r="B45"/>
      <c r="C45"/>
      <c r="D45"/>
      <c r="E45"/>
      <c r="F45"/>
      <c r="G45"/>
      <c r="H45"/>
      <c r="I45"/>
      <c r="J45"/>
      <c r="K45"/>
      <c r="L45"/>
      <c r="M45" s="37"/>
      <c r="N45" s="37"/>
      <c r="O45" s="37"/>
      <c r="P45" s="8"/>
      <c r="Q45"/>
      <c r="R45"/>
      <c r="S45"/>
      <c r="T45"/>
      <c r="U45"/>
    </row>
    <row r="46" spans="1:21" s="11" customFormat="1" ht="15">
      <c r="A46"/>
      <c r="B46"/>
      <c r="C46"/>
      <c r="D46"/>
      <c r="E46"/>
      <c r="F46"/>
      <c r="G46"/>
      <c r="H46"/>
      <c r="I46"/>
      <c r="J46"/>
      <c r="K46"/>
      <c r="L46"/>
      <c r="M46" s="37"/>
      <c r="N46" s="37"/>
      <c r="O46" s="37"/>
      <c r="P46" s="8"/>
      <c r="Q46"/>
      <c r="R46"/>
      <c r="S46"/>
      <c r="T46"/>
      <c r="U46"/>
    </row>
    <row r="47" spans="1:21" s="11" customFormat="1" ht="15">
      <c r="A47"/>
      <c r="B47"/>
      <c r="C47"/>
      <c r="D47"/>
      <c r="E47"/>
      <c r="F47"/>
      <c r="G47"/>
      <c r="H47"/>
      <c r="I47"/>
      <c r="J47"/>
      <c r="K47"/>
      <c r="L47"/>
      <c r="M47" s="37"/>
      <c r="N47" s="37"/>
      <c r="O47" s="37"/>
      <c r="P47" s="8"/>
      <c r="Q47"/>
      <c r="R47"/>
      <c r="S47"/>
      <c r="T47"/>
      <c r="U47"/>
    </row>
    <row r="48" spans="1:21" ht="14.25" customHeight="1">
      <c r="A48"/>
      <c r="B48"/>
      <c r="C48"/>
      <c r="D48"/>
      <c r="E48"/>
      <c r="F48"/>
      <c r="G48"/>
      <c r="H48"/>
      <c r="I48"/>
      <c r="J48"/>
      <c r="K48"/>
      <c r="L48"/>
      <c r="M48" s="37"/>
      <c r="N48" s="37"/>
      <c r="O48" s="37"/>
      <c r="Q48"/>
      <c r="R48"/>
      <c r="S48"/>
      <c r="T48"/>
      <c r="U48"/>
    </row>
    <row r="49" spans="1:21" s="10" customFormat="1" ht="15">
      <c r="A49"/>
      <c r="B49"/>
      <c r="C49"/>
      <c r="D49"/>
      <c r="E49"/>
      <c r="F49"/>
      <c r="G49"/>
      <c r="H49"/>
      <c r="I49"/>
      <c r="J49"/>
      <c r="K49"/>
      <c r="L49"/>
      <c r="M49" s="37"/>
      <c r="N49" s="37"/>
      <c r="O49" s="37"/>
      <c r="P49" s="8"/>
      <c r="Q49"/>
      <c r="R49"/>
      <c r="S49"/>
      <c r="T49"/>
      <c r="U49"/>
    </row>
    <row r="50" spans="1:21" ht="15">
      <c r="A50"/>
      <c r="B50"/>
      <c r="C50"/>
      <c r="D50"/>
      <c r="E50"/>
      <c r="F50"/>
      <c r="G50"/>
      <c r="H50"/>
      <c r="I50"/>
      <c r="J50"/>
      <c r="K50"/>
      <c r="L50"/>
      <c r="M50" s="37"/>
      <c r="N50" s="37"/>
      <c r="O50" s="37"/>
      <c r="Q50"/>
      <c r="R50"/>
      <c r="S50"/>
      <c r="T50"/>
      <c r="U50"/>
    </row>
    <row r="51" spans="1:21" ht="15">
      <c r="A51"/>
      <c r="B51"/>
      <c r="C51"/>
      <c r="D51"/>
      <c r="E51"/>
      <c r="F51"/>
      <c r="G51"/>
      <c r="H51"/>
      <c r="I51"/>
      <c r="J51"/>
      <c r="K51"/>
      <c r="L51"/>
      <c r="M51" s="37"/>
      <c r="N51" s="37"/>
      <c r="O51" s="37"/>
      <c r="Q51"/>
      <c r="R51"/>
      <c r="S51"/>
      <c r="T51"/>
      <c r="U51"/>
    </row>
    <row r="52" spans="1:21" ht="15">
      <c r="A52"/>
      <c r="B52"/>
      <c r="C52"/>
      <c r="D52"/>
      <c r="E52"/>
      <c r="F52"/>
      <c r="G52"/>
      <c r="H52"/>
      <c r="I52"/>
      <c r="J52"/>
      <c r="K52"/>
      <c r="L52"/>
      <c r="M52" s="37"/>
      <c r="N52" s="37"/>
      <c r="O52" s="37"/>
      <c r="Q52"/>
      <c r="R52"/>
      <c r="S52"/>
      <c r="T52"/>
      <c r="U52"/>
    </row>
    <row r="53" spans="3:21" ht="15">
      <c r="C53" s="8"/>
      <c r="Q53"/>
      <c r="R53"/>
      <c r="S53"/>
      <c r="T53"/>
      <c r="U53"/>
    </row>
    <row r="54" spans="3:21" ht="15">
      <c r="C54" s="8"/>
      <c r="Q54"/>
      <c r="R54"/>
      <c r="S54"/>
      <c r="T54"/>
      <c r="U54"/>
    </row>
    <row r="55" spans="3:21" ht="15">
      <c r="C55" s="8"/>
      <c r="Q55"/>
      <c r="R55"/>
      <c r="S55"/>
      <c r="T55"/>
      <c r="U55"/>
    </row>
    <row r="56" spans="3:21" ht="15">
      <c r="C56" s="8"/>
      <c r="Q56"/>
      <c r="R56"/>
      <c r="S56"/>
      <c r="T56"/>
      <c r="U56"/>
    </row>
    <row r="57" spans="3:21" ht="15">
      <c r="C57" s="8"/>
      <c r="Q57"/>
      <c r="R57"/>
      <c r="S57"/>
      <c r="T57"/>
      <c r="U57"/>
    </row>
    <row r="58" spans="3:21" ht="15">
      <c r="C58" s="8"/>
      <c r="Q58"/>
      <c r="R58"/>
      <c r="S58"/>
      <c r="T58"/>
      <c r="U58"/>
    </row>
    <row r="59" spans="3:21" ht="15">
      <c r="C59" s="8"/>
      <c r="Q59"/>
      <c r="R59"/>
      <c r="S59"/>
      <c r="T59"/>
      <c r="U59"/>
    </row>
    <row r="60" spans="3:21" ht="15">
      <c r="C60" s="8"/>
      <c r="Q60"/>
      <c r="R60"/>
      <c r="S60"/>
      <c r="T60"/>
      <c r="U60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</sheetData>
  <sheetProtection/>
  <mergeCells count="6">
    <mergeCell ref="L7:L8"/>
    <mergeCell ref="M7:M8"/>
    <mergeCell ref="A7:A8"/>
    <mergeCell ref="B7:B8"/>
    <mergeCell ref="E7:E8"/>
    <mergeCell ref="K7:K8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r:id="rId3"/>
  <headerFooter alignWithMargins="0">
    <oddHeader>&amp;LKHiO - Budsjett 2013&amp;CMAL for budsjettering &amp;RVedlegg til budsjettnotat av 01.07.2011</oddHeader>
    <oddFooter>&amp;CSide 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9111111111119">
    <pageSetUpPr fitToPage="1"/>
  </sheetPr>
  <dimension ref="A1:U83"/>
  <sheetViews>
    <sheetView showGridLines="0" zoomScalePageLayoutView="0" workbookViewId="0" topLeftCell="A1">
      <pane ySplit="8" topLeftCell="A9" activePane="bottomLeft" state="frozen"/>
      <selection pane="topLeft" activeCell="B4" sqref="B4"/>
      <selection pane="bottomLeft" activeCell="A1" sqref="A1:M33"/>
    </sheetView>
  </sheetViews>
  <sheetFormatPr defaultColWidth="9.00390625" defaultRowHeight="15.75"/>
  <cols>
    <col min="1" max="1" width="13.125" style="8" customWidth="1"/>
    <col min="2" max="2" width="24.75390625" style="8" customWidth="1"/>
    <col min="3" max="3" width="6.25390625" style="9" hidden="1" customWidth="1"/>
    <col min="4" max="4" width="6.625" style="8" hidden="1" customWidth="1"/>
    <col min="5" max="5" width="8.875" style="8" customWidth="1"/>
    <col min="6" max="6" width="11.75390625" style="8" hidden="1" customWidth="1"/>
    <col min="7" max="9" width="11.125" style="8" hidden="1" customWidth="1"/>
    <col min="10" max="10" width="11.75390625" style="8" hidden="1" customWidth="1"/>
    <col min="11" max="12" width="8.875" style="8" customWidth="1"/>
    <col min="13" max="13" width="10.125" style="11" customWidth="1"/>
    <col min="14" max="14" width="7.75390625" style="11" customWidth="1"/>
    <col min="15" max="15" width="9.25390625" style="11" customWidth="1"/>
    <col min="16" max="16384" width="9.00390625" style="8" customWidth="1"/>
  </cols>
  <sheetData>
    <row r="1" spans="1:11" ht="15.75">
      <c r="A1" s="46" t="str">
        <f>Oversikt!A1</f>
        <v>KUNSTHØGSKOLEN I OSLO</v>
      </c>
      <c r="B1" s="27"/>
      <c r="F1" s="27"/>
      <c r="G1" s="27"/>
      <c r="H1" s="27"/>
      <c r="I1" s="27"/>
      <c r="J1" s="27"/>
      <c r="K1" s="27"/>
    </row>
    <row r="2" spans="1:11" ht="15.75">
      <c r="A2" s="46" t="str">
        <f>Oversikt!A2</f>
        <v>Fakultet for </v>
      </c>
      <c r="B2" s="27"/>
      <c r="F2" s="27"/>
      <c r="G2" s="27"/>
      <c r="H2" s="27"/>
      <c r="I2" s="27"/>
      <c r="J2" s="27"/>
      <c r="K2" s="27"/>
    </row>
    <row r="3" spans="1:11" ht="15.75">
      <c r="A3" s="46" t="s">
        <v>127</v>
      </c>
      <c r="B3" s="27"/>
      <c r="F3" s="27"/>
      <c r="G3" s="27"/>
      <c r="H3" s="27"/>
      <c r="I3" s="27"/>
      <c r="J3" s="27"/>
      <c r="K3" s="27"/>
    </row>
    <row r="4" spans="1:15" ht="20.25">
      <c r="A4" s="7"/>
      <c r="E4" s="42"/>
      <c r="G4" s="42"/>
      <c r="H4" s="42"/>
      <c r="I4" s="42"/>
      <c r="J4" s="42"/>
      <c r="K4" s="42"/>
      <c r="N4" s="147"/>
      <c r="O4" s="147"/>
    </row>
    <row r="5" spans="1:15" ht="15.75">
      <c r="A5" s="22" t="s">
        <v>65</v>
      </c>
      <c r="B5" s="42" t="s">
        <v>44</v>
      </c>
      <c r="E5" s="43" t="s">
        <v>117</v>
      </c>
      <c r="G5" s="43"/>
      <c r="H5" s="43"/>
      <c r="I5" s="43"/>
      <c r="J5" s="43"/>
      <c r="K5" s="43"/>
      <c r="N5" s="147"/>
      <c r="O5" s="147"/>
    </row>
    <row r="6" spans="2:3" ht="14.25" customHeight="1" thickBot="1">
      <c r="B6" s="142"/>
      <c r="C6" s="8"/>
    </row>
    <row r="7" spans="1:15" s="11" customFormat="1" ht="30.75" customHeight="1" thickTop="1">
      <c r="A7" s="335" t="s">
        <v>54</v>
      </c>
      <c r="B7" s="330" t="s">
        <v>30</v>
      </c>
      <c r="C7" s="51"/>
      <c r="D7" s="51"/>
      <c r="E7" s="330" t="s">
        <v>37</v>
      </c>
      <c r="F7" s="51" t="s">
        <v>14</v>
      </c>
      <c r="G7" s="55" t="s">
        <v>17</v>
      </c>
      <c r="H7" s="51" t="s">
        <v>16</v>
      </c>
      <c r="I7" s="55" t="s">
        <v>15</v>
      </c>
      <c r="J7" s="100" t="s">
        <v>18</v>
      </c>
      <c r="K7" s="326" t="s">
        <v>38</v>
      </c>
      <c r="L7" s="324" t="s">
        <v>39</v>
      </c>
      <c r="M7" s="326" t="s">
        <v>40</v>
      </c>
      <c r="N7" s="57"/>
      <c r="O7" s="150"/>
    </row>
    <row r="8" spans="1:15" ht="19.5" customHeight="1" thickBot="1">
      <c r="A8" s="329"/>
      <c r="B8" s="331"/>
      <c r="C8" s="110"/>
      <c r="D8" s="12"/>
      <c r="E8" s="334"/>
      <c r="F8" s="52"/>
      <c r="G8" s="79">
        <v>0.12</v>
      </c>
      <c r="H8" s="80">
        <v>0.1403</v>
      </c>
      <c r="I8" s="81">
        <v>1140</v>
      </c>
      <c r="J8" s="101">
        <v>0.141</v>
      </c>
      <c r="K8" s="327"/>
      <c r="L8" s="325"/>
      <c r="M8" s="327"/>
      <c r="N8" s="150"/>
      <c r="O8" s="150"/>
    </row>
    <row r="9" spans="1:15" ht="14.25" customHeight="1" thickBot="1" thickTop="1">
      <c r="A9" s="111"/>
      <c r="B9" s="112"/>
      <c r="C9" s="113"/>
      <c r="D9" s="114"/>
      <c r="E9" s="151" t="s">
        <v>28</v>
      </c>
      <c r="F9" s="115"/>
      <c r="G9" s="116">
        <v>0.12</v>
      </c>
      <c r="H9" s="117">
        <v>0.1403</v>
      </c>
      <c r="I9" s="118"/>
      <c r="J9" s="120">
        <v>0.141</v>
      </c>
      <c r="K9" s="152" t="s">
        <v>4</v>
      </c>
      <c r="L9" s="143" t="s">
        <v>5</v>
      </c>
      <c r="M9" s="152" t="s">
        <v>41</v>
      </c>
      <c r="N9" s="150"/>
      <c r="O9" s="150"/>
    </row>
    <row r="10" spans="1:21" s="9" customFormat="1" ht="14.25" customHeight="1">
      <c r="A10" s="24"/>
      <c r="B10" s="24"/>
      <c r="C10" s="72"/>
      <c r="D10" s="37"/>
      <c r="E10" s="153"/>
      <c r="F10" s="53">
        <f>$E10</f>
        <v>0</v>
      </c>
      <c r="G10" s="49">
        <f>+F10*$G$9</f>
        <v>0</v>
      </c>
      <c r="H10" s="310">
        <f>SUM(F10:G10)*$H$9</f>
        <v>0</v>
      </c>
      <c r="I10" s="49"/>
      <c r="J10" s="310">
        <f>SUM(F10:I10)*$J$9</f>
        <v>0</v>
      </c>
      <c r="K10" s="104">
        <f aca="true" t="shared" si="0" ref="K10:K32">SUM(F10:J10)</f>
        <v>0</v>
      </c>
      <c r="L10" s="140"/>
      <c r="M10" s="104">
        <f aca="true" t="shared" si="1" ref="M10:M32">K10+L10</f>
        <v>0</v>
      </c>
      <c r="N10" s="37"/>
      <c r="O10" s="37"/>
      <c r="Q10"/>
      <c r="R10"/>
      <c r="S10"/>
      <c r="T10"/>
      <c r="U10"/>
    </row>
    <row r="11" spans="1:21" s="9" customFormat="1" ht="14.25" customHeight="1">
      <c r="A11" s="24"/>
      <c r="B11" s="24"/>
      <c r="C11" s="72"/>
      <c r="D11" s="37"/>
      <c r="E11" s="153"/>
      <c r="F11" s="53">
        <f aca="true" t="shared" si="2" ref="F11:F32">$E11</f>
        <v>0</v>
      </c>
      <c r="G11" s="49">
        <f aca="true" t="shared" si="3" ref="G11:G32">+F11*$G$9</f>
        <v>0</v>
      </c>
      <c r="H11" s="310">
        <f aca="true" t="shared" si="4" ref="H11:H32">SUM(F11:G11)*$H$9</f>
        <v>0</v>
      </c>
      <c r="I11" s="49"/>
      <c r="J11" s="310">
        <f aca="true" t="shared" si="5" ref="J11:J32">SUM(F11:I11)*$J$9</f>
        <v>0</v>
      </c>
      <c r="K11" s="104">
        <f t="shared" si="0"/>
        <v>0</v>
      </c>
      <c r="L11" s="140"/>
      <c r="M11" s="104">
        <f t="shared" si="1"/>
        <v>0</v>
      </c>
      <c r="N11" s="37"/>
      <c r="O11" s="37"/>
      <c r="Q11"/>
      <c r="R11"/>
      <c r="S11"/>
      <c r="T11"/>
      <c r="U11"/>
    </row>
    <row r="12" spans="1:21" s="9" customFormat="1" ht="14.25" customHeight="1">
      <c r="A12" s="24"/>
      <c r="B12" s="24"/>
      <c r="C12" s="72"/>
      <c r="D12" s="37"/>
      <c r="E12" s="153"/>
      <c r="F12" s="53">
        <f t="shared" si="2"/>
        <v>0</v>
      </c>
      <c r="G12" s="49">
        <f t="shared" si="3"/>
        <v>0</v>
      </c>
      <c r="H12" s="310">
        <f t="shared" si="4"/>
        <v>0</v>
      </c>
      <c r="I12" s="49"/>
      <c r="J12" s="310">
        <f t="shared" si="5"/>
        <v>0</v>
      </c>
      <c r="K12" s="104">
        <f t="shared" si="0"/>
        <v>0</v>
      </c>
      <c r="L12" s="140"/>
      <c r="M12" s="104">
        <f t="shared" si="1"/>
        <v>0</v>
      </c>
      <c r="N12" s="37"/>
      <c r="O12" s="37"/>
      <c r="Q12"/>
      <c r="R12"/>
      <c r="S12"/>
      <c r="T12"/>
      <c r="U12"/>
    </row>
    <row r="13" spans="1:21" s="9" customFormat="1" ht="14.25" customHeight="1">
      <c r="A13" s="24"/>
      <c r="B13" s="24"/>
      <c r="C13" s="72"/>
      <c r="D13" s="37"/>
      <c r="E13" s="153"/>
      <c r="F13" s="53">
        <f t="shared" si="2"/>
        <v>0</v>
      </c>
      <c r="G13" s="49">
        <f t="shared" si="3"/>
        <v>0</v>
      </c>
      <c r="H13" s="310">
        <f t="shared" si="4"/>
        <v>0</v>
      </c>
      <c r="I13" s="49"/>
      <c r="J13" s="310">
        <f t="shared" si="5"/>
        <v>0</v>
      </c>
      <c r="K13" s="104">
        <f t="shared" si="0"/>
        <v>0</v>
      </c>
      <c r="L13" s="140"/>
      <c r="M13" s="104">
        <f t="shared" si="1"/>
        <v>0</v>
      </c>
      <c r="N13" s="37"/>
      <c r="O13" s="37"/>
      <c r="Q13"/>
      <c r="R13"/>
      <c r="S13"/>
      <c r="T13"/>
      <c r="U13"/>
    </row>
    <row r="14" spans="1:21" s="9" customFormat="1" ht="14.25" customHeight="1">
      <c r="A14" s="24"/>
      <c r="B14" s="24"/>
      <c r="C14" s="72"/>
      <c r="D14" s="37"/>
      <c r="E14" s="153"/>
      <c r="F14" s="53">
        <f t="shared" si="2"/>
        <v>0</v>
      </c>
      <c r="G14" s="49">
        <f t="shared" si="3"/>
        <v>0</v>
      </c>
      <c r="H14" s="310">
        <f t="shared" si="4"/>
        <v>0</v>
      </c>
      <c r="I14" s="49"/>
      <c r="J14" s="310">
        <f t="shared" si="5"/>
        <v>0</v>
      </c>
      <c r="K14" s="104">
        <f t="shared" si="0"/>
        <v>0</v>
      </c>
      <c r="L14" s="140"/>
      <c r="M14" s="104">
        <f t="shared" si="1"/>
        <v>0</v>
      </c>
      <c r="N14" s="37"/>
      <c r="O14" s="37"/>
      <c r="Q14"/>
      <c r="R14"/>
      <c r="S14"/>
      <c r="T14"/>
      <c r="U14"/>
    </row>
    <row r="15" spans="1:21" s="9" customFormat="1" ht="14.25" customHeight="1">
      <c r="A15" s="24"/>
      <c r="B15" s="24"/>
      <c r="C15" s="72"/>
      <c r="D15" s="37"/>
      <c r="E15" s="153"/>
      <c r="F15" s="53">
        <f t="shared" si="2"/>
        <v>0</v>
      </c>
      <c r="G15" s="49">
        <f t="shared" si="3"/>
        <v>0</v>
      </c>
      <c r="H15" s="310">
        <f t="shared" si="4"/>
        <v>0</v>
      </c>
      <c r="I15" s="49"/>
      <c r="J15" s="310">
        <f t="shared" si="5"/>
        <v>0</v>
      </c>
      <c r="K15" s="104">
        <f t="shared" si="0"/>
        <v>0</v>
      </c>
      <c r="L15" s="140"/>
      <c r="M15" s="104">
        <f t="shared" si="1"/>
        <v>0</v>
      </c>
      <c r="N15" s="37"/>
      <c r="O15" s="37"/>
      <c r="Q15"/>
      <c r="R15"/>
      <c r="S15"/>
      <c r="T15"/>
      <c r="U15"/>
    </row>
    <row r="16" spans="1:21" s="9" customFormat="1" ht="14.25" customHeight="1">
      <c r="A16" s="24"/>
      <c r="B16" s="24"/>
      <c r="C16" s="72"/>
      <c r="D16" s="37"/>
      <c r="E16" s="153"/>
      <c r="F16" s="53">
        <f t="shared" si="2"/>
        <v>0</v>
      </c>
      <c r="G16" s="49">
        <f t="shared" si="3"/>
        <v>0</v>
      </c>
      <c r="H16" s="310">
        <f t="shared" si="4"/>
        <v>0</v>
      </c>
      <c r="I16" s="49"/>
      <c r="J16" s="310">
        <f t="shared" si="5"/>
        <v>0</v>
      </c>
      <c r="K16" s="104">
        <f t="shared" si="0"/>
        <v>0</v>
      </c>
      <c r="L16" s="140"/>
      <c r="M16" s="104">
        <f t="shared" si="1"/>
        <v>0</v>
      </c>
      <c r="N16" s="37"/>
      <c r="O16" s="37"/>
      <c r="Q16"/>
      <c r="R16"/>
      <c r="S16"/>
      <c r="T16"/>
      <c r="U16"/>
    </row>
    <row r="17" spans="1:21" s="9" customFormat="1" ht="14.25" customHeight="1">
      <c r="A17" s="24"/>
      <c r="B17" s="24"/>
      <c r="C17" s="72"/>
      <c r="D17" s="37"/>
      <c r="E17" s="153"/>
      <c r="F17" s="53">
        <f t="shared" si="2"/>
        <v>0</v>
      </c>
      <c r="G17" s="49">
        <f t="shared" si="3"/>
        <v>0</v>
      </c>
      <c r="H17" s="310">
        <f t="shared" si="4"/>
        <v>0</v>
      </c>
      <c r="I17" s="49"/>
      <c r="J17" s="310">
        <f t="shared" si="5"/>
        <v>0</v>
      </c>
      <c r="K17" s="104">
        <f t="shared" si="0"/>
        <v>0</v>
      </c>
      <c r="L17" s="140"/>
      <c r="M17" s="104">
        <f t="shared" si="1"/>
        <v>0</v>
      </c>
      <c r="N17" s="37"/>
      <c r="O17" s="37"/>
      <c r="Q17"/>
      <c r="R17"/>
      <c r="S17"/>
      <c r="T17"/>
      <c r="U17"/>
    </row>
    <row r="18" spans="1:21" s="9" customFormat="1" ht="14.25" customHeight="1">
      <c r="A18" s="24"/>
      <c r="B18" s="24"/>
      <c r="C18" s="72"/>
      <c r="D18" s="37"/>
      <c r="E18" s="153"/>
      <c r="F18" s="53">
        <f t="shared" si="2"/>
        <v>0</v>
      </c>
      <c r="G18" s="49">
        <f t="shared" si="3"/>
        <v>0</v>
      </c>
      <c r="H18" s="310">
        <f t="shared" si="4"/>
        <v>0</v>
      </c>
      <c r="I18" s="49"/>
      <c r="J18" s="310">
        <f t="shared" si="5"/>
        <v>0</v>
      </c>
      <c r="K18" s="104">
        <f t="shared" si="0"/>
        <v>0</v>
      </c>
      <c r="L18" s="140"/>
      <c r="M18" s="104">
        <f t="shared" si="1"/>
        <v>0</v>
      </c>
      <c r="N18" s="37"/>
      <c r="O18" s="37"/>
      <c r="Q18"/>
      <c r="R18"/>
      <c r="S18"/>
      <c r="T18"/>
      <c r="U18"/>
    </row>
    <row r="19" spans="1:21" s="9" customFormat="1" ht="14.25" customHeight="1">
      <c r="A19" s="24"/>
      <c r="B19" s="24"/>
      <c r="C19" s="72"/>
      <c r="D19" s="37"/>
      <c r="E19" s="153"/>
      <c r="F19" s="53">
        <f t="shared" si="2"/>
        <v>0</v>
      </c>
      <c r="G19" s="49">
        <f t="shared" si="3"/>
        <v>0</v>
      </c>
      <c r="H19" s="310">
        <f t="shared" si="4"/>
        <v>0</v>
      </c>
      <c r="I19" s="49"/>
      <c r="J19" s="310">
        <f t="shared" si="5"/>
        <v>0</v>
      </c>
      <c r="K19" s="104">
        <f t="shared" si="0"/>
        <v>0</v>
      </c>
      <c r="L19" s="140"/>
      <c r="M19" s="104">
        <f t="shared" si="1"/>
        <v>0</v>
      </c>
      <c r="N19" s="37"/>
      <c r="O19" s="37"/>
      <c r="Q19"/>
      <c r="R19"/>
      <c r="S19"/>
      <c r="T19"/>
      <c r="U19"/>
    </row>
    <row r="20" spans="1:21" s="9" customFormat="1" ht="14.25" customHeight="1">
      <c r="A20" s="24"/>
      <c r="B20" s="24"/>
      <c r="C20" s="72"/>
      <c r="D20" s="37"/>
      <c r="E20" s="153"/>
      <c r="F20" s="53">
        <f t="shared" si="2"/>
        <v>0</v>
      </c>
      <c r="G20" s="49">
        <f t="shared" si="3"/>
        <v>0</v>
      </c>
      <c r="H20" s="310">
        <f t="shared" si="4"/>
        <v>0</v>
      </c>
      <c r="I20" s="49"/>
      <c r="J20" s="310">
        <f t="shared" si="5"/>
        <v>0</v>
      </c>
      <c r="K20" s="104">
        <f t="shared" si="0"/>
        <v>0</v>
      </c>
      <c r="L20" s="140"/>
      <c r="M20" s="104">
        <f t="shared" si="1"/>
        <v>0</v>
      </c>
      <c r="N20" s="37"/>
      <c r="O20" s="37"/>
      <c r="Q20"/>
      <c r="R20"/>
      <c r="S20"/>
      <c r="T20"/>
      <c r="U20"/>
    </row>
    <row r="21" spans="1:21" s="9" customFormat="1" ht="14.25" customHeight="1">
      <c r="A21" s="24"/>
      <c r="B21" s="24"/>
      <c r="C21" s="72"/>
      <c r="D21" s="37"/>
      <c r="E21" s="153"/>
      <c r="F21" s="53">
        <f t="shared" si="2"/>
        <v>0</v>
      </c>
      <c r="G21" s="49">
        <f t="shared" si="3"/>
        <v>0</v>
      </c>
      <c r="H21" s="310">
        <f t="shared" si="4"/>
        <v>0</v>
      </c>
      <c r="I21" s="49"/>
      <c r="J21" s="310">
        <f t="shared" si="5"/>
        <v>0</v>
      </c>
      <c r="K21" s="104">
        <f t="shared" si="0"/>
        <v>0</v>
      </c>
      <c r="L21" s="140"/>
      <c r="M21" s="104">
        <f t="shared" si="1"/>
        <v>0</v>
      </c>
      <c r="N21" s="37"/>
      <c r="O21" s="37"/>
      <c r="Q21"/>
      <c r="R21"/>
      <c r="S21"/>
      <c r="T21"/>
      <c r="U21"/>
    </row>
    <row r="22" spans="1:21" s="9" customFormat="1" ht="14.25" customHeight="1">
      <c r="A22" s="24"/>
      <c r="B22" s="24"/>
      <c r="C22" s="72"/>
      <c r="D22" s="37"/>
      <c r="E22" s="153"/>
      <c r="F22" s="53">
        <f t="shared" si="2"/>
        <v>0</v>
      </c>
      <c r="G22" s="49">
        <f t="shared" si="3"/>
        <v>0</v>
      </c>
      <c r="H22" s="310">
        <f t="shared" si="4"/>
        <v>0</v>
      </c>
      <c r="I22" s="49"/>
      <c r="J22" s="310">
        <f t="shared" si="5"/>
        <v>0</v>
      </c>
      <c r="K22" s="104">
        <f t="shared" si="0"/>
        <v>0</v>
      </c>
      <c r="L22" s="140"/>
      <c r="M22" s="104">
        <f t="shared" si="1"/>
        <v>0</v>
      </c>
      <c r="N22" s="37"/>
      <c r="O22" s="37"/>
      <c r="Q22"/>
      <c r="R22"/>
      <c r="S22"/>
      <c r="T22"/>
      <c r="U22"/>
    </row>
    <row r="23" spans="1:21" s="9" customFormat="1" ht="14.25" customHeight="1">
      <c r="A23" s="24"/>
      <c r="B23" s="24"/>
      <c r="C23" s="72"/>
      <c r="D23" s="37"/>
      <c r="E23" s="153"/>
      <c r="F23" s="53">
        <f t="shared" si="2"/>
        <v>0</v>
      </c>
      <c r="G23" s="49">
        <f t="shared" si="3"/>
        <v>0</v>
      </c>
      <c r="H23" s="310">
        <f t="shared" si="4"/>
        <v>0</v>
      </c>
      <c r="I23" s="49"/>
      <c r="J23" s="310">
        <f t="shared" si="5"/>
        <v>0</v>
      </c>
      <c r="K23" s="104">
        <f t="shared" si="0"/>
        <v>0</v>
      </c>
      <c r="L23" s="140"/>
      <c r="M23" s="104">
        <f t="shared" si="1"/>
        <v>0</v>
      </c>
      <c r="N23" s="37"/>
      <c r="O23" s="37"/>
      <c r="Q23"/>
      <c r="R23"/>
      <c r="S23"/>
      <c r="T23"/>
      <c r="U23"/>
    </row>
    <row r="24" spans="1:21" s="9" customFormat="1" ht="14.25" customHeight="1">
      <c r="A24" s="24"/>
      <c r="B24" s="24"/>
      <c r="C24" s="72"/>
      <c r="D24" s="37"/>
      <c r="E24" s="153"/>
      <c r="F24" s="53">
        <f t="shared" si="2"/>
        <v>0</v>
      </c>
      <c r="G24" s="49">
        <f t="shared" si="3"/>
        <v>0</v>
      </c>
      <c r="H24" s="310">
        <f t="shared" si="4"/>
        <v>0</v>
      </c>
      <c r="I24" s="49"/>
      <c r="J24" s="310">
        <f t="shared" si="5"/>
        <v>0</v>
      </c>
      <c r="K24" s="104">
        <f t="shared" si="0"/>
        <v>0</v>
      </c>
      <c r="L24" s="140"/>
      <c r="M24" s="104">
        <f t="shared" si="1"/>
        <v>0</v>
      </c>
      <c r="N24" s="37"/>
      <c r="O24" s="37"/>
      <c r="Q24"/>
      <c r="R24"/>
      <c r="S24"/>
      <c r="T24"/>
      <c r="U24"/>
    </row>
    <row r="25" spans="1:21" s="9" customFormat="1" ht="14.25" customHeight="1">
      <c r="A25" s="24"/>
      <c r="B25" s="24"/>
      <c r="C25" s="72"/>
      <c r="D25" s="37"/>
      <c r="E25" s="153"/>
      <c r="F25" s="53">
        <f t="shared" si="2"/>
        <v>0</v>
      </c>
      <c r="G25" s="49">
        <f t="shared" si="3"/>
        <v>0</v>
      </c>
      <c r="H25" s="310">
        <f t="shared" si="4"/>
        <v>0</v>
      </c>
      <c r="I25" s="49"/>
      <c r="J25" s="310">
        <f t="shared" si="5"/>
        <v>0</v>
      </c>
      <c r="K25" s="104">
        <f t="shared" si="0"/>
        <v>0</v>
      </c>
      <c r="L25" s="140"/>
      <c r="M25" s="104">
        <f t="shared" si="1"/>
        <v>0</v>
      </c>
      <c r="N25" s="37"/>
      <c r="O25" s="37"/>
      <c r="Q25"/>
      <c r="R25"/>
      <c r="S25"/>
      <c r="T25"/>
      <c r="U25"/>
    </row>
    <row r="26" spans="1:21" s="9" customFormat="1" ht="14.25" customHeight="1">
      <c r="A26" s="24"/>
      <c r="B26" s="24"/>
      <c r="C26" s="72"/>
      <c r="D26" s="37"/>
      <c r="E26" s="153"/>
      <c r="F26" s="53">
        <f t="shared" si="2"/>
        <v>0</v>
      </c>
      <c r="G26" s="49">
        <f t="shared" si="3"/>
        <v>0</v>
      </c>
      <c r="H26" s="310">
        <f t="shared" si="4"/>
        <v>0</v>
      </c>
      <c r="I26" s="49"/>
      <c r="J26" s="310">
        <f t="shared" si="5"/>
        <v>0</v>
      </c>
      <c r="K26" s="104">
        <f t="shared" si="0"/>
        <v>0</v>
      </c>
      <c r="L26" s="140"/>
      <c r="M26" s="104">
        <f t="shared" si="1"/>
        <v>0</v>
      </c>
      <c r="N26" s="37"/>
      <c r="O26" s="37"/>
      <c r="Q26"/>
      <c r="R26"/>
      <c r="S26"/>
      <c r="T26"/>
      <c r="U26"/>
    </row>
    <row r="27" spans="1:21" s="9" customFormat="1" ht="14.25" customHeight="1">
      <c r="A27" s="24"/>
      <c r="B27" s="24"/>
      <c r="C27" s="72"/>
      <c r="D27" s="37"/>
      <c r="E27" s="153"/>
      <c r="F27" s="53">
        <f t="shared" si="2"/>
        <v>0</v>
      </c>
      <c r="G27" s="49">
        <f t="shared" si="3"/>
        <v>0</v>
      </c>
      <c r="H27" s="310">
        <f t="shared" si="4"/>
        <v>0</v>
      </c>
      <c r="I27" s="49"/>
      <c r="J27" s="310">
        <f t="shared" si="5"/>
        <v>0</v>
      </c>
      <c r="K27" s="104">
        <f t="shared" si="0"/>
        <v>0</v>
      </c>
      <c r="L27" s="140"/>
      <c r="M27" s="104">
        <f t="shared" si="1"/>
        <v>0</v>
      </c>
      <c r="N27" s="37"/>
      <c r="O27" s="37"/>
      <c r="Q27"/>
      <c r="R27"/>
      <c r="S27"/>
      <c r="T27"/>
      <c r="U27"/>
    </row>
    <row r="28" spans="1:21" s="9" customFormat="1" ht="14.25" customHeight="1">
      <c r="A28" s="24"/>
      <c r="B28" s="24"/>
      <c r="C28" s="72"/>
      <c r="D28" s="37"/>
      <c r="E28" s="153"/>
      <c r="F28" s="53">
        <f t="shared" si="2"/>
        <v>0</v>
      </c>
      <c r="G28" s="49">
        <f t="shared" si="3"/>
        <v>0</v>
      </c>
      <c r="H28" s="310">
        <f t="shared" si="4"/>
        <v>0</v>
      </c>
      <c r="I28" s="49"/>
      <c r="J28" s="310">
        <f t="shared" si="5"/>
        <v>0</v>
      </c>
      <c r="K28" s="104">
        <f t="shared" si="0"/>
        <v>0</v>
      </c>
      <c r="L28" s="140"/>
      <c r="M28" s="104">
        <f t="shared" si="1"/>
        <v>0</v>
      </c>
      <c r="N28" s="37"/>
      <c r="O28" s="37"/>
      <c r="Q28"/>
      <c r="R28"/>
      <c r="S28"/>
      <c r="T28"/>
      <c r="U28"/>
    </row>
    <row r="29" spans="1:21" s="9" customFormat="1" ht="14.25" customHeight="1">
      <c r="A29" s="24"/>
      <c r="B29" s="24"/>
      <c r="C29" s="72"/>
      <c r="D29" s="37"/>
      <c r="E29" s="153"/>
      <c r="F29" s="53">
        <f t="shared" si="2"/>
        <v>0</v>
      </c>
      <c r="G29" s="49">
        <f t="shared" si="3"/>
        <v>0</v>
      </c>
      <c r="H29" s="310">
        <f t="shared" si="4"/>
        <v>0</v>
      </c>
      <c r="I29" s="49"/>
      <c r="J29" s="310">
        <f t="shared" si="5"/>
        <v>0</v>
      </c>
      <c r="K29" s="104">
        <f t="shared" si="0"/>
        <v>0</v>
      </c>
      <c r="L29" s="140"/>
      <c r="M29" s="104">
        <f t="shared" si="1"/>
        <v>0</v>
      </c>
      <c r="N29" s="37"/>
      <c r="O29" s="37"/>
      <c r="Q29"/>
      <c r="R29"/>
      <c r="S29"/>
      <c r="T29"/>
      <c r="U29"/>
    </row>
    <row r="30" spans="1:21" s="9" customFormat="1" ht="14.25" customHeight="1">
      <c r="A30" s="24"/>
      <c r="B30" s="24"/>
      <c r="C30" s="72"/>
      <c r="D30" s="37"/>
      <c r="E30" s="153"/>
      <c r="F30" s="53">
        <f t="shared" si="2"/>
        <v>0</v>
      </c>
      <c r="G30" s="49">
        <f t="shared" si="3"/>
        <v>0</v>
      </c>
      <c r="H30" s="310">
        <f t="shared" si="4"/>
        <v>0</v>
      </c>
      <c r="I30" s="49"/>
      <c r="J30" s="310">
        <f t="shared" si="5"/>
        <v>0</v>
      </c>
      <c r="K30" s="104">
        <f t="shared" si="0"/>
        <v>0</v>
      </c>
      <c r="L30" s="140"/>
      <c r="M30" s="104">
        <f t="shared" si="1"/>
        <v>0</v>
      </c>
      <c r="N30" s="37"/>
      <c r="O30" s="37"/>
      <c r="Q30"/>
      <c r="R30"/>
      <c r="S30"/>
      <c r="T30"/>
      <c r="U30"/>
    </row>
    <row r="31" spans="1:21" s="9" customFormat="1" ht="14.25" customHeight="1">
      <c r="A31" s="24"/>
      <c r="B31" s="24"/>
      <c r="C31" s="72"/>
      <c r="D31" s="37"/>
      <c r="E31" s="153"/>
      <c r="F31" s="53">
        <f t="shared" si="2"/>
        <v>0</v>
      </c>
      <c r="G31" s="49">
        <f t="shared" si="3"/>
        <v>0</v>
      </c>
      <c r="H31" s="310">
        <f t="shared" si="4"/>
        <v>0</v>
      </c>
      <c r="I31" s="49"/>
      <c r="J31" s="310">
        <f t="shared" si="5"/>
        <v>0</v>
      </c>
      <c r="K31" s="104">
        <f t="shared" si="0"/>
        <v>0</v>
      </c>
      <c r="L31" s="140"/>
      <c r="M31" s="104">
        <f t="shared" si="1"/>
        <v>0</v>
      </c>
      <c r="N31" s="37"/>
      <c r="O31" s="37"/>
      <c r="Q31"/>
      <c r="R31"/>
      <c r="S31"/>
      <c r="T31"/>
      <c r="U31"/>
    </row>
    <row r="32" spans="1:21" ht="14.25" customHeight="1" thickBot="1">
      <c r="A32" s="132"/>
      <c r="B32" s="132" t="s">
        <v>25</v>
      </c>
      <c r="C32" s="128"/>
      <c r="D32" s="133"/>
      <c r="E32" s="153"/>
      <c r="F32" s="53">
        <f t="shared" si="2"/>
        <v>0</v>
      </c>
      <c r="G32" s="49">
        <f t="shared" si="3"/>
        <v>0</v>
      </c>
      <c r="H32" s="310">
        <f t="shared" si="4"/>
        <v>0</v>
      </c>
      <c r="I32" s="49"/>
      <c r="J32" s="310">
        <f t="shared" si="5"/>
        <v>0</v>
      </c>
      <c r="K32" s="104">
        <f t="shared" si="0"/>
        <v>0</v>
      </c>
      <c r="L32" s="140"/>
      <c r="M32" s="104">
        <f t="shared" si="1"/>
        <v>0</v>
      </c>
      <c r="N32" s="37"/>
      <c r="O32" s="37"/>
      <c r="Q32"/>
      <c r="R32"/>
      <c r="S32"/>
      <c r="T32"/>
      <c r="U32"/>
    </row>
    <row r="33" spans="1:21" ht="14.25" customHeight="1" thickBot="1">
      <c r="A33" s="63" t="s">
        <v>0</v>
      </c>
      <c r="B33" s="63"/>
      <c r="C33" s="63"/>
      <c r="D33" s="63"/>
      <c r="E33" s="109">
        <f aca="true" t="shared" si="6" ref="E33:M33">SUM(E10:E32)</f>
        <v>0</v>
      </c>
      <c r="F33" s="109">
        <f t="shared" si="6"/>
        <v>0</v>
      </c>
      <c r="G33" s="109">
        <f t="shared" si="6"/>
        <v>0</v>
      </c>
      <c r="H33" s="109">
        <f t="shared" si="6"/>
        <v>0</v>
      </c>
      <c r="I33" s="109">
        <f t="shared" si="6"/>
        <v>0</v>
      </c>
      <c r="J33" s="109">
        <f t="shared" si="6"/>
        <v>0</v>
      </c>
      <c r="K33" s="109">
        <f t="shared" si="6"/>
        <v>0</v>
      </c>
      <c r="L33" s="109">
        <f t="shared" si="6"/>
        <v>0</v>
      </c>
      <c r="M33" s="109">
        <f t="shared" si="6"/>
        <v>0</v>
      </c>
      <c r="Q33"/>
      <c r="R33"/>
      <c r="S33"/>
      <c r="T33"/>
      <c r="U33"/>
    </row>
    <row r="34" spans="1:21" s="9" customFormat="1" ht="14.25" customHeight="1">
      <c r="A34" s="17"/>
      <c r="B34" s="18"/>
      <c r="C34" s="8"/>
      <c r="D34" s="8"/>
      <c r="E34" s="8"/>
      <c r="F34" s="17"/>
      <c r="G34" s="17"/>
      <c r="H34" s="17"/>
      <c r="I34" s="17"/>
      <c r="J34" s="17"/>
      <c r="K34" s="17"/>
      <c r="L34" s="107"/>
      <c r="M34" s="17"/>
      <c r="N34" s="17"/>
      <c r="O34" s="17"/>
      <c r="Q34"/>
      <c r="R34"/>
      <c r="S34"/>
      <c r="T34"/>
      <c r="U34"/>
    </row>
    <row r="35" spans="1:21" ht="15">
      <c r="A35"/>
      <c r="B35"/>
      <c r="C35"/>
      <c r="D35"/>
      <c r="E35"/>
      <c r="F35"/>
      <c r="G35"/>
      <c r="H35"/>
      <c r="I35"/>
      <c r="J35"/>
      <c r="K35"/>
      <c r="L35"/>
      <c r="M35" s="37"/>
      <c r="N35" s="37"/>
      <c r="O35" s="37"/>
      <c r="Q35"/>
      <c r="R35"/>
      <c r="S35"/>
      <c r="T35"/>
      <c r="U35"/>
    </row>
    <row r="36" spans="1:21" s="11" customFormat="1" ht="15">
      <c r="A36"/>
      <c r="B36"/>
      <c r="C36"/>
      <c r="D36"/>
      <c r="E36"/>
      <c r="F36"/>
      <c r="G36"/>
      <c r="H36"/>
      <c r="I36"/>
      <c r="J36"/>
      <c r="K36"/>
      <c r="L36"/>
      <c r="M36" s="37"/>
      <c r="N36" s="37"/>
      <c r="O36" s="37"/>
      <c r="P36" s="8"/>
      <c r="Q36"/>
      <c r="R36"/>
      <c r="S36"/>
      <c r="T36"/>
      <c r="U36"/>
    </row>
    <row r="37" spans="1:21" s="11" customFormat="1" ht="15">
      <c r="A37"/>
      <c r="B37"/>
      <c r="C37"/>
      <c r="D37"/>
      <c r="E37"/>
      <c r="F37"/>
      <c r="G37"/>
      <c r="H37"/>
      <c r="I37"/>
      <c r="J37"/>
      <c r="K37"/>
      <c r="L37"/>
      <c r="M37" s="37"/>
      <c r="N37" s="37"/>
      <c r="O37" s="37"/>
      <c r="P37" s="8"/>
      <c r="Q37"/>
      <c r="R37"/>
      <c r="S37"/>
      <c r="T37"/>
      <c r="U37"/>
    </row>
    <row r="38" spans="1:21" s="11" customFormat="1" ht="15">
      <c r="A38"/>
      <c r="B38"/>
      <c r="C38"/>
      <c r="D38"/>
      <c r="E38"/>
      <c r="F38"/>
      <c r="G38"/>
      <c r="H38"/>
      <c r="I38"/>
      <c r="J38"/>
      <c r="K38"/>
      <c r="L38"/>
      <c r="M38" s="37"/>
      <c r="N38" s="37"/>
      <c r="O38" s="37"/>
      <c r="P38" s="8"/>
      <c r="Q38"/>
      <c r="R38"/>
      <c r="S38"/>
      <c r="T38"/>
      <c r="U38"/>
    </row>
    <row r="39" spans="1:21" s="11" customFormat="1" ht="15">
      <c r="A39"/>
      <c r="B39"/>
      <c r="C39"/>
      <c r="D39"/>
      <c r="E39"/>
      <c r="F39"/>
      <c r="G39"/>
      <c r="H39"/>
      <c r="I39"/>
      <c r="J39"/>
      <c r="K39"/>
      <c r="L39"/>
      <c r="M39" s="37"/>
      <c r="N39" s="37"/>
      <c r="O39" s="37"/>
      <c r="P39" s="8"/>
      <c r="Q39"/>
      <c r="R39"/>
      <c r="S39"/>
      <c r="T39"/>
      <c r="U39"/>
    </row>
    <row r="40" spans="1:21" s="11" customFormat="1" ht="15">
      <c r="A40"/>
      <c r="B40"/>
      <c r="C40"/>
      <c r="D40"/>
      <c r="E40"/>
      <c r="F40"/>
      <c r="G40"/>
      <c r="H40"/>
      <c r="I40"/>
      <c r="J40"/>
      <c r="K40"/>
      <c r="L40"/>
      <c r="M40" s="37"/>
      <c r="N40" s="37"/>
      <c r="O40" s="37"/>
      <c r="P40" s="8"/>
      <c r="Q40"/>
      <c r="R40"/>
      <c r="S40"/>
      <c r="T40"/>
      <c r="U40"/>
    </row>
    <row r="41" spans="1:21" ht="14.25" customHeight="1">
      <c r="A41"/>
      <c r="B41"/>
      <c r="C41"/>
      <c r="D41"/>
      <c r="E41"/>
      <c r="F41"/>
      <c r="G41"/>
      <c r="H41"/>
      <c r="I41"/>
      <c r="J41"/>
      <c r="K41"/>
      <c r="L41"/>
      <c r="M41" s="37"/>
      <c r="N41" s="37"/>
      <c r="O41" s="37"/>
      <c r="Q41"/>
      <c r="R41"/>
      <c r="S41"/>
      <c r="T41"/>
      <c r="U41"/>
    </row>
    <row r="42" spans="1:21" s="10" customFormat="1" ht="15">
      <c r="A42"/>
      <c r="B42"/>
      <c r="C42"/>
      <c r="D42"/>
      <c r="E42"/>
      <c r="F42"/>
      <c r="G42"/>
      <c r="H42"/>
      <c r="I42"/>
      <c r="J42"/>
      <c r="K42"/>
      <c r="L42"/>
      <c r="M42" s="37"/>
      <c r="N42" s="37"/>
      <c r="O42" s="37"/>
      <c r="P42" s="8"/>
      <c r="Q42"/>
      <c r="R42"/>
      <c r="S42"/>
      <c r="T42"/>
      <c r="U42"/>
    </row>
    <row r="43" spans="1:21" ht="15">
      <c r="A43"/>
      <c r="B43"/>
      <c r="C43"/>
      <c r="D43"/>
      <c r="E43"/>
      <c r="F43"/>
      <c r="G43"/>
      <c r="H43"/>
      <c r="I43"/>
      <c r="J43"/>
      <c r="K43"/>
      <c r="L43"/>
      <c r="M43" s="37"/>
      <c r="N43" s="37"/>
      <c r="O43" s="37"/>
      <c r="Q43"/>
      <c r="R43"/>
      <c r="S43"/>
      <c r="T43"/>
      <c r="U43"/>
    </row>
    <row r="44" spans="1:21" ht="15">
      <c r="A44"/>
      <c r="B44"/>
      <c r="C44"/>
      <c r="D44"/>
      <c r="E44"/>
      <c r="F44"/>
      <c r="G44"/>
      <c r="H44"/>
      <c r="I44"/>
      <c r="J44"/>
      <c r="K44"/>
      <c r="L44"/>
      <c r="M44" s="37"/>
      <c r="N44" s="37"/>
      <c r="O44" s="37"/>
      <c r="Q44"/>
      <c r="R44"/>
      <c r="S44"/>
      <c r="T44"/>
      <c r="U44"/>
    </row>
    <row r="45" spans="1:21" ht="15">
      <c r="A45"/>
      <c r="B45"/>
      <c r="C45"/>
      <c r="D45"/>
      <c r="E45"/>
      <c r="F45"/>
      <c r="G45"/>
      <c r="H45"/>
      <c r="I45"/>
      <c r="J45"/>
      <c r="K45"/>
      <c r="L45"/>
      <c r="M45" s="37"/>
      <c r="N45" s="37"/>
      <c r="O45" s="37"/>
      <c r="Q45"/>
      <c r="R45"/>
      <c r="S45"/>
      <c r="T45"/>
      <c r="U45"/>
    </row>
    <row r="46" spans="3:21" ht="15">
      <c r="C46" s="8"/>
      <c r="Q46"/>
      <c r="R46"/>
      <c r="S46"/>
      <c r="T46"/>
      <c r="U46"/>
    </row>
    <row r="47" spans="3:21" ht="15">
      <c r="C47" s="8"/>
      <c r="Q47"/>
      <c r="R47"/>
      <c r="S47"/>
      <c r="T47"/>
      <c r="U47"/>
    </row>
    <row r="48" spans="3:21" ht="15">
      <c r="C48" s="8"/>
      <c r="Q48"/>
      <c r="R48"/>
      <c r="S48"/>
      <c r="T48"/>
      <c r="U48"/>
    </row>
    <row r="49" spans="3:21" ht="15">
      <c r="C49" s="8"/>
      <c r="Q49"/>
      <c r="R49"/>
      <c r="S49"/>
      <c r="T49"/>
      <c r="U49"/>
    </row>
    <row r="50" spans="3:21" ht="15">
      <c r="C50" s="8"/>
      <c r="Q50"/>
      <c r="R50"/>
      <c r="S50"/>
      <c r="T50"/>
      <c r="U50"/>
    </row>
    <row r="51" spans="3:21" ht="15">
      <c r="C51" s="8"/>
      <c r="Q51"/>
      <c r="R51"/>
      <c r="S51"/>
      <c r="T51"/>
      <c r="U51"/>
    </row>
    <row r="52" spans="3:21" ht="15">
      <c r="C52" s="8"/>
      <c r="Q52"/>
      <c r="R52"/>
      <c r="S52"/>
      <c r="T52"/>
      <c r="U52"/>
    </row>
    <row r="53" spans="3:21" ht="15">
      <c r="C53" s="8"/>
      <c r="Q53"/>
      <c r="R53"/>
      <c r="S53"/>
      <c r="T53"/>
      <c r="U53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</sheetData>
  <sheetProtection/>
  <mergeCells count="6">
    <mergeCell ref="L7:L8"/>
    <mergeCell ref="M7:M8"/>
    <mergeCell ref="A7:A8"/>
    <mergeCell ref="B7:B8"/>
    <mergeCell ref="E7:E8"/>
    <mergeCell ref="K7:K8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r:id="rId3"/>
  <headerFooter alignWithMargins="0">
    <oddHeader>&amp;LKHiO - Budsjett 2013&amp;CMAL for budsjettering &amp;RVedlegg til budsjettnotat av 01.07.2011</oddHeader>
    <oddFooter>&amp;CSide 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19111111111120">
    <pageSetUpPr fitToPage="1"/>
  </sheetPr>
  <dimension ref="A1:U87"/>
  <sheetViews>
    <sheetView showGridLines="0" zoomScalePageLayoutView="0" workbookViewId="0" topLeftCell="A1">
      <pane ySplit="8" topLeftCell="A31" activePane="bottomLeft" state="frozen"/>
      <selection pane="topLeft" activeCell="B4" sqref="B4"/>
      <selection pane="bottomLeft" activeCell="A1" sqref="A1:M37"/>
    </sheetView>
  </sheetViews>
  <sheetFormatPr defaultColWidth="9.00390625" defaultRowHeight="15.75"/>
  <cols>
    <col min="1" max="1" width="13.125" style="8" customWidth="1"/>
    <col min="2" max="2" width="24.75390625" style="8" customWidth="1"/>
    <col min="3" max="3" width="6.25390625" style="9" hidden="1" customWidth="1"/>
    <col min="4" max="4" width="6.625" style="8" hidden="1" customWidth="1"/>
    <col min="5" max="5" width="8.875" style="8" customWidth="1"/>
    <col min="6" max="6" width="11.75390625" style="8" hidden="1" customWidth="1"/>
    <col min="7" max="9" width="11.125" style="8" hidden="1" customWidth="1"/>
    <col min="10" max="10" width="11.75390625" style="8" hidden="1" customWidth="1"/>
    <col min="11" max="12" width="8.875" style="8" customWidth="1"/>
    <col min="13" max="13" width="10.125" style="11" customWidth="1"/>
    <col min="14" max="14" width="7.75390625" style="11" customWidth="1"/>
    <col min="15" max="15" width="9.25390625" style="11" customWidth="1"/>
    <col min="16" max="16384" width="9.00390625" style="8" customWidth="1"/>
  </cols>
  <sheetData>
    <row r="1" spans="1:11" ht="15.75">
      <c r="A1" s="46" t="str">
        <f>Oversikt!A1</f>
        <v>KUNSTHØGSKOLEN I OSLO</v>
      </c>
      <c r="B1" s="27"/>
      <c r="F1" s="27"/>
      <c r="G1" s="27"/>
      <c r="H1" s="27"/>
      <c r="I1" s="27"/>
      <c r="J1" s="27"/>
      <c r="K1" s="27"/>
    </row>
    <row r="2" spans="1:11" ht="15.75">
      <c r="A2" s="46" t="str">
        <f>Oversikt!A2</f>
        <v>Fakultet for </v>
      </c>
      <c r="B2" s="27"/>
      <c r="F2" s="27"/>
      <c r="G2" s="27"/>
      <c r="H2" s="27"/>
      <c r="I2" s="27"/>
      <c r="J2" s="27"/>
      <c r="K2" s="27"/>
    </row>
    <row r="3" spans="1:11" ht="15.75">
      <c r="A3" s="46" t="s">
        <v>127</v>
      </c>
      <c r="B3" s="27"/>
      <c r="F3" s="27"/>
      <c r="G3" s="27"/>
      <c r="H3" s="27"/>
      <c r="I3" s="27"/>
      <c r="J3" s="27"/>
      <c r="K3" s="27"/>
    </row>
    <row r="4" spans="1:15" ht="20.25">
      <c r="A4" s="7"/>
      <c r="E4" s="42"/>
      <c r="G4" s="42"/>
      <c r="H4" s="42"/>
      <c r="I4" s="42"/>
      <c r="J4" s="42"/>
      <c r="K4" s="42"/>
      <c r="N4" s="147"/>
      <c r="O4" s="147"/>
    </row>
    <row r="5" spans="1:15" ht="15.75">
      <c r="A5" s="22" t="s">
        <v>94</v>
      </c>
      <c r="B5" s="42" t="s">
        <v>118</v>
      </c>
      <c r="E5" s="43" t="s">
        <v>117</v>
      </c>
      <c r="G5" s="43"/>
      <c r="H5" s="43"/>
      <c r="I5" s="43"/>
      <c r="J5" s="43"/>
      <c r="K5" s="43"/>
      <c r="N5" s="147"/>
      <c r="O5" s="147"/>
    </row>
    <row r="6" spans="2:3" ht="14.25" customHeight="1" thickBot="1">
      <c r="B6" s="142"/>
      <c r="C6" s="8"/>
    </row>
    <row r="7" spans="1:15" s="11" customFormat="1" ht="30.75" customHeight="1" thickTop="1">
      <c r="A7" s="335" t="s">
        <v>54</v>
      </c>
      <c r="B7" s="330" t="s">
        <v>30</v>
      </c>
      <c r="C7" s="51"/>
      <c r="D7" s="51"/>
      <c r="E7" s="330" t="s">
        <v>37</v>
      </c>
      <c r="F7" s="51" t="s">
        <v>14</v>
      </c>
      <c r="G7" s="55" t="s">
        <v>17</v>
      </c>
      <c r="H7" s="51" t="s">
        <v>16</v>
      </c>
      <c r="I7" s="55" t="s">
        <v>15</v>
      </c>
      <c r="J7" s="100" t="s">
        <v>18</v>
      </c>
      <c r="K7" s="326" t="s">
        <v>38</v>
      </c>
      <c r="L7" s="324" t="s">
        <v>39</v>
      </c>
      <c r="M7" s="326" t="s">
        <v>40</v>
      </c>
      <c r="N7" s="57"/>
      <c r="O7" s="150"/>
    </row>
    <row r="8" spans="1:15" ht="19.5" customHeight="1" thickBot="1">
      <c r="A8" s="329"/>
      <c r="B8" s="331"/>
      <c r="C8" s="110"/>
      <c r="D8" s="12"/>
      <c r="E8" s="334"/>
      <c r="F8" s="52"/>
      <c r="G8" s="79">
        <v>0.12</v>
      </c>
      <c r="H8" s="80">
        <v>0.1403</v>
      </c>
      <c r="I8" s="81">
        <v>1140</v>
      </c>
      <c r="J8" s="101">
        <v>0.141</v>
      </c>
      <c r="K8" s="327"/>
      <c r="L8" s="325"/>
      <c r="M8" s="327"/>
      <c r="N8" s="150"/>
      <c r="O8" s="150"/>
    </row>
    <row r="9" spans="1:15" ht="14.25" customHeight="1" thickBot="1" thickTop="1">
      <c r="A9" s="111"/>
      <c r="B9" s="112"/>
      <c r="C9" s="113"/>
      <c r="D9" s="114"/>
      <c r="E9" s="151" t="s">
        <v>28</v>
      </c>
      <c r="F9" s="115"/>
      <c r="G9" s="116">
        <v>0.12</v>
      </c>
      <c r="H9" s="117">
        <v>0.1403</v>
      </c>
      <c r="I9" s="118"/>
      <c r="J9" s="120">
        <v>0.141</v>
      </c>
      <c r="K9" s="152" t="s">
        <v>4</v>
      </c>
      <c r="L9" s="143" t="s">
        <v>5</v>
      </c>
      <c r="M9" s="152" t="s">
        <v>41</v>
      </c>
      <c r="N9" s="150"/>
      <c r="O9" s="150"/>
    </row>
    <row r="10" spans="1:21" s="9" customFormat="1" ht="14.25" customHeight="1">
      <c r="A10" s="24"/>
      <c r="B10" s="24"/>
      <c r="C10" s="72"/>
      <c r="D10" s="37"/>
      <c r="E10" s="153"/>
      <c r="F10" s="53">
        <f>$E10</f>
        <v>0</v>
      </c>
      <c r="G10" s="49">
        <f>+F10*$G$9</f>
        <v>0</v>
      </c>
      <c r="H10" s="310">
        <f>SUM(F10:G10)*$H$9</f>
        <v>0</v>
      </c>
      <c r="I10" s="49"/>
      <c r="J10" s="310">
        <f>SUM(F10:I10)*$J$9</f>
        <v>0</v>
      </c>
      <c r="K10" s="104">
        <f aca="true" t="shared" si="0" ref="K10:K36">SUM(F10:J10)</f>
        <v>0</v>
      </c>
      <c r="L10" s="140"/>
      <c r="M10" s="104">
        <f aca="true" t="shared" si="1" ref="M10:M36">K10+L10</f>
        <v>0</v>
      </c>
      <c r="N10" s="37"/>
      <c r="O10" s="37"/>
      <c r="Q10"/>
      <c r="R10"/>
      <c r="S10"/>
      <c r="T10"/>
      <c r="U10"/>
    </row>
    <row r="11" spans="1:21" s="9" customFormat="1" ht="14.25" customHeight="1">
      <c r="A11" s="24"/>
      <c r="B11" s="24"/>
      <c r="C11" s="72"/>
      <c r="D11" s="37"/>
      <c r="E11" s="153"/>
      <c r="F11" s="53">
        <f aca="true" t="shared" si="2" ref="F11:F36">$E11</f>
        <v>0</v>
      </c>
      <c r="G11" s="49">
        <f aca="true" t="shared" si="3" ref="G11:G36">+F11*$G$9</f>
        <v>0</v>
      </c>
      <c r="H11" s="310">
        <f aca="true" t="shared" si="4" ref="H11:H36">SUM(F11:G11)*$H$9</f>
        <v>0</v>
      </c>
      <c r="I11" s="49"/>
      <c r="J11" s="310">
        <f aca="true" t="shared" si="5" ref="J11:J36">SUM(F11:I11)*$J$9</f>
        <v>0</v>
      </c>
      <c r="K11" s="104">
        <f t="shared" si="0"/>
        <v>0</v>
      </c>
      <c r="L11" s="140"/>
      <c r="M11" s="104">
        <f t="shared" si="1"/>
        <v>0</v>
      </c>
      <c r="N11" s="37"/>
      <c r="O11" s="37"/>
      <c r="Q11"/>
      <c r="R11"/>
      <c r="S11"/>
      <c r="T11"/>
      <c r="U11"/>
    </row>
    <row r="12" spans="1:21" s="9" customFormat="1" ht="14.25" customHeight="1">
      <c r="A12" s="24"/>
      <c r="B12" s="24"/>
      <c r="C12" s="72"/>
      <c r="D12" s="37"/>
      <c r="E12" s="153"/>
      <c r="F12" s="53">
        <f t="shared" si="2"/>
        <v>0</v>
      </c>
      <c r="G12" s="49">
        <f t="shared" si="3"/>
        <v>0</v>
      </c>
      <c r="H12" s="310">
        <f t="shared" si="4"/>
        <v>0</v>
      </c>
      <c r="I12" s="49"/>
      <c r="J12" s="310">
        <f t="shared" si="5"/>
        <v>0</v>
      </c>
      <c r="K12" s="104">
        <f t="shared" si="0"/>
        <v>0</v>
      </c>
      <c r="L12" s="140"/>
      <c r="M12" s="104">
        <f t="shared" si="1"/>
        <v>0</v>
      </c>
      <c r="N12" s="37"/>
      <c r="O12" s="37"/>
      <c r="Q12"/>
      <c r="R12"/>
      <c r="S12"/>
      <c r="T12"/>
      <c r="U12"/>
    </row>
    <row r="13" spans="1:21" s="9" customFormat="1" ht="14.25" customHeight="1">
      <c r="A13" s="24"/>
      <c r="B13" s="24"/>
      <c r="C13" s="72"/>
      <c r="D13" s="37"/>
      <c r="E13" s="153"/>
      <c r="F13" s="53">
        <f t="shared" si="2"/>
        <v>0</v>
      </c>
      <c r="G13" s="49">
        <f t="shared" si="3"/>
        <v>0</v>
      </c>
      <c r="H13" s="310">
        <f t="shared" si="4"/>
        <v>0</v>
      </c>
      <c r="I13" s="49"/>
      <c r="J13" s="310">
        <f t="shared" si="5"/>
        <v>0</v>
      </c>
      <c r="K13" s="104">
        <f t="shared" si="0"/>
        <v>0</v>
      </c>
      <c r="L13" s="140"/>
      <c r="M13" s="104">
        <f t="shared" si="1"/>
        <v>0</v>
      </c>
      <c r="N13" s="37"/>
      <c r="O13" s="37"/>
      <c r="Q13"/>
      <c r="R13"/>
      <c r="S13"/>
      <c r="T13"/>
      <c r="U13"/>
    </row>
    <row r="14" spans="1:21" s="9" customFormat="1" ht="14.25" customHeight="1">
      <c r="A14" s="24"/>
      <c r="B14" s="24"/>
      <c r="C14" s="72"/>
      <c r="D14" s="37"/>
      <c r="E14" s="153"/>
      <c r="F14" s="53">
        <f t="shared" si="2"/>
        <v>0</v>
      </c>
      <c r="G14" s="49">
        <f t="shared" si="3"/>
        <v>0</v>
      </c>
      <c r="H14" s="310">
        <f t="shared" si="4"/>
        <v>0</v>
      </c>
      <c r="I14" s="49"/>
      <c r="J14" s="310">
        <f t="shared" si="5"/>
        <v>0</v>
      </c>
      <c r="K14" s="104">
        <f t="shared" si="0"/>
        <v>0</v>
      </c>
      <c r="L14" s="140"/>
      <c r="M14" s="104">
        <f t="shared" si="1"/>
        <v>0</v>
      </c>
      <c r="N14" s="37"/>
      <c r="O14" s="37"/>
      <c r="Q14"/>
      <c r="R14"/>
      <c r="S14"/>
      <c r="T14"/>
      <c r="U14"/>
    </row>
    <row r="15" spans="1:21" s="9" customFormat="1" ht="14.25" customHeight="1">
      <c r="A15" s="24"/>
      <c r="B15" s="24"/>
      <c r="C15" s="72"/>
      <c r="D15" s="37"/>
      <c r="E15" s="153"/>
      <c r="F15" s="53">
        <f t="shared" si="2"/>
        <v>0</v>
      </c>
      <c r="G15" s="49">
        <f t="shared" si="3"/>
        <v>0</v>
      </c>
      <c r="H15" s="310">
        <f t="shared" si="4"/>
        <v>0</v>
      </c>
      <c r="I15" s="49"/>
      <c r="J15" s="310">
        <f t="shared" si="5"/>
        <v>0</v>
      </c>
      <c r="K15" s="104">
        <f t="shared" si="0"/>
        <v>0</v>
      </c>
      <c r="L15" s="140"/>
      <c r="M15" s="104">
        <f t="shared" si="1"/>
        <v>0</v>
      </c>
      <c r="N15" s="37"/>
      <c r="O15" s="37"/>
      <c r="Q15"/>
      <c r="R15"/>
      <c r="S15"/>
      <c r="T15"/>
      <c r="U15"/>
    </row>
    <row r="16" spans="1:21" s="9" customFormat="1" ht="14.25" customHeight="1">
      <c r="A16" s="24"/>
      <c r="B16" s="24"/>
      <c r="C16" s="72"/>
      <c r="D16" s="37"/>
      <c r="E16" s="153"/>
      <c r="F16" s="53">
        <f t="shared" si="2"/>
        <v>0</v>
      </c>
      <c r="G16" s="49">
        <f t="shared" si="3"/>
        <v>0</v>
      </c>
      <c r="H16" s="310">
        <f t="shared" si="4"/>
        <v>0</v>
      </c>
      <c r="I16" s="49"/>
      <c r="J16" s="310">
        <f t="shared" si="5"/>
        <v>0</v>
      </c>
      <c r="K16" s="104">
        <f t="shared" si="0"/>
        <v>0</v>
      </c>
      <c r="L16" s="140"/>
      <c r="M16" s="104">
        <f t="shared" si="1"/>
        <v>0</v>
      </c>
      <c r="N16" s="37"/>
      <c r="O16" s="37"/>
      <c r="Q16"/>
      <c r="R16"/>
      <c r="S16"/>
      <c r="T16"/>
      <c r="U16"/>
    </row>
    <row r="17" spans="1:21" s="9" customFormat="1" ht="14.25" customHeight="1">
      <c r="A17" s="24"/>
      <c r="B17" s="24"/>
      <c r="C17" s="72"/>
      <c r="D17" s="37"/>
      <c r="E17" s="153"/>
      <c r="F17" s="53">
        <f t="shared" si="2"/>
        <v>0</v>
      </c>
      <c r="G17" s="49">
        <f t="shared" si="3"/>
        <v>0</v>
      </c>
      <c r="H17" s="310">
        <f t="shared" si="4"/>
        <v>0</v>
      </c>
      <c r="I17" s="49"/>
      <c r="J17" s="310">
        <f t="shared" si="5"/>
        <v>0</v>
      </c>
      <c r="K17" s="104">
        <f t="shared" si="0"/>
        <v>0</v>
      </c>
      <c r="L17" s="140"/>
      <c r="M17" s="104">
        <f t="shared" si="1"/>
        <v>0</v>
      </c>
      <c r="N17" s="37"/>
      <c r="O17" s="37"/>
      <c r="Q17"/>
      <c r="R17"/>
      <c r="S17"/>
      <c r="T17"/>
      <c r="U17"/>
    </row>
    <row r="18" spans="1:21" s="9" customFormat="1" ht="14.25" customHeight="1">
      <c r="A18" s="24"/>
      <c r="B18" s="24"/>
      <c r="C18" s="72"/>
      <c r="D18" s="37"/>
      <c r="E18" s="153"/>
      <c r="F18" s="53">
        <f t="shared" si="2"/>
        <v>0</v>
      </c>
      <c r="G18" s="49">
        <f t="shared" si="3"/>
        <v>0</v>
      </c>
      <c r="H18" s="310">
        <f t="shared" si="4"/>
        <v>0</v>
      </c>
      <c r="I18" s="49"/>
      <c r="J18" s="310">
        <f t="shared" si="5"/>
        <v>0</v>
      </c>
      <c r="K18" s="104">
        <f t="shared" si="0"/>
        <v>0</v>
      </c>
      <c r="L18" s="140"/>
      <c r="M18" s="104">
        <f t="shared" si="1"/>
        <v>0</v>
      </c>
      <c r="N18" s="37"/>
      <c r="O18" s="37"/>
      <c r="Q18"/>
      <c r="R18"/>
      <c r="S18"/>
      <c r="T18"/>
      <c r="U18"/>
    </row>
    <row r="19" spans="1:21" s="9" customFormat="1" ht="14.25" customHeight="1">
      <c r="A19" s="24"/>
      <c r="B19" s="24"/>
      <c r="C19" s="72"/>
      <c r="D19" s="37"/>
      <c r="E19" s="153"/>
      <c r="F19" s="53">
        <f t="shared" si="2"/>
        <v>0</v>
      </c>
      <c r="G19" s="49">
        <f t="shared" si="3"/>
        <v>0</v>
      </c>
      <c r="H19" s="310">
        <f t="shared" si="4"/>
        <v>0</v>
      </c>
      <c r="I19" s="49"/>
      <c r="J19" s="310">
        <f t="shared" si="5"/>
        <v>0</v>
      </c>
      <c r="K19" s="104">
        <f t="shared" si="0"/>
        <v>0</v>
      </c>
      <c r="L19" s="140"/>
      <c r="M19" s="104">
        <f t="shared" si="1"/>
        <v>0</v>
      </c>
      <c r="N19" s="37"/>
      <c r="O19" s="37"/>
      <c r="Q19"/>
      <c r="R19"/>
      <c r="S19"/>
      <c r="T19"/>
      <c r="U19"/>
    </row>
    <row r="20" spans="1:21" s="9" customFormat="1" ht="14.25" customHeight="1">
      <c r="A20" s="24"/>
      <c r="B20" s="24"/>
      <c r="C20" s="72"/>
      <c r="D20" s="37"/>
      <c r="E20" s="153"/>
      <c r="F20" s="53">
        <f t="shared" si="2"/>
        <v>0</v>
      </c>
      <c r="G20" s="49">
        <f t="shared" si="3"/>
        <v>0</v>
      </c>
      <c r="H20" s="310">
        <f t="shared" si="4"/>
        <v>0</v>
      </c>
      <c r="I20" s="49"/>
      <c r="J20" s="310">
        <f t="shared" si="5"/>
        <v>0</v>
      </c>
      <c r="K20" s="104">
        <f t="shared" si="0"/>
        <v>0</v>
      </c>
      <c r="L20" s="140"/>
      <c r="M20" s="104">
        <f t="shared" si="1"/>
        <v>0</v>
      </c>
      <c r="N20" s="37"/>
      <c r="O20" s="37"/>
      <c r="Q20"/>
      <c r="R20"/>
      <c r="S20"/>
      <c r="T20"/>
      <c r="U20"/>
    </row>
    <row r="21" spans="1:21" s="9" customFormat="1" ht="14.25" customHeight="1">
      <c r="A21" s="24"/>
      <c r="B21" s="24"/>
      <c r="C21" s="72"/>
      <c r="D21" s="37"/>
      <c r="E21" s="153"/>
      <c r="F21" s="53">
        <f t="shared" si="2"/>
        <v>0</v>
      </c>
      <c r="G21" s="49">
        <f t="shared" si="3"/>
        <v>0</v>
      </c>
      <c r="H21" s="310">
        <f t="shared" si="4"/>
        <v>0</v>
      </c>
      <c r="I21" s="49"/>
      <c r="J21" s="310">
        <f t="shared" si="5"/>
        <v>0</v>
      </c>
      <c r="K21" s="104">
        <f t="shared" si="0"/>
        <v>0</v>
      </c>
      <c r="L21" s="140"/>
      <c r="M21" s="104">
        <f t="shared" si="1"/>
        <v>0</v>
      </c>
      <c r="N21" s="37"/>
      <c r="O21" s="37"/>
      <c r="Q21"/>
      <c r="R21"/>
      <c r="S21"/>
      <c r="T21"/>
      <c r="U21"/>
    </row>
    <row r="22" spans="1:21" s="9" customFormat="1" ht="14.25" customHeight="1">
      <c r="A22" s="24"/>
      <c r="B22" s="24"/>
      <c r="C22" s="72"/>
      <c r="D22" s="37"/>
      <c r="E22" s="153"/>
      <c r="F22" s="53">
        <f t="shared" si="2"/>
        <v>0</v>
      </c>
      <c r="G22" s="49">
        <f t="shared" si="3"/>
        <v>0</v>
      </c>
      <c r="H22" s="310">
        <f t="shared" si="4"/>
        <v>0</v>
      </c>
      <c r="I22" s="49"/>
      <c r="J22" s="310">
        <f t="shared" si="5"/>
        <v>0</v>
      </c>
      <c r="K22" s="104">
        <f t="shared" si="0"/>
        <v>0</v>
      </c>
      <c r="L22" s="140"/>
      <c r="M22" s="104">
        <f t="shared" si="1"/>
        <v>0</v>
      </c>
      <c r="N22" s="37"/>
      <c r="O22" s="37"/>
      <c r="Q22"/>
      <c r="R22"/>
      <c r="S22"/>
      <c r="T22"/>
      <c r="U22"/>
    </row>
    <row r="23" spans="1:21" s="9" customFormat="1" ht="14.25" customHeight="1">
      <c r="A23" s="24"/>
      <c r="B23" s="24"/>
      <c r="C23" s="72"/>
      <c r="D23" s="37"/>
      <c r="E23" s="153"/>
      <c r="F23" s="53">
        <f t="shared" si="2"/>
        <v>0</v>
      </c>
      <c r="G23" s="49">
        <f t="shared" si="3"/>
        <v>0</v>
      </c>
      <c r="H23" s="310">
        <f t="shared" si="4"/>
        <v>0</v>
      </c>
      <c r="I23" s="49"/>
      <c r="J23" s="310">
        <f t="shared" si="5"/>
        <v>0</v>
      </c>
      <c r="K23" s="104">
        <f t="shared" si="0"/>
        <v>0</v>
      </c>
      <c r="L23" s="140"/>
      <c r="M23" s="104">
        <f t="shared" si="1"/>
        <v>0</v>
      </c>
      <c r="N23" s="37"/>
      <c r="O23" s="37"/>
      <c r="Q23"/>
      <c r="R23"/>
      <c r="S23"/>
      <c r="T23"/>
      <c r="U23"/>
    </row>
    <row r="24" spans="1:21" s="9" customFormat="1" ht="14.25" customHeight="1">
      <c r="A24" s="24"/>
      <c r="B24" s="24"/>
      <c r="C24" s="72"/>
      <c r="D24" s="37"/>
      <c r="E24" s="153"/>
      <c r="F24" s="53">
        <f t="shared" si="2"/>
        <v>0</v>
      </c>
      <c r="G24" s="49">
        <f t="shared" si="3"/>
        <v>0</v>
      </c>
      <c r="H24" s="310">
        <f t="shared" si="4"/>
        <v>0</v>
      </c>
      <c r="I24" s="49"/>
      <c r="J24" s="310">
        <f t="shared" si="5"/>
        <v>0</v>
      </c>
      <c r="K24" s="104">
        <f t="shared" si="0"/>
        <v>0</v>
      </c>
      <c r="L24" s="140"/>
      <c r="M24" s="104">
        <f t="shared" si="1"/>
        <v>0</v>
      </c>
      <c r="N24" s="37"/>
      <c r="O24" s="37"/>
      <c r="Q24"/>
      <c r="R24"/>
      <c r="S24"/>
      <c r="T24"/>
      <c r="U24"/>
    </row>
    <row r="25" spans="1:21" s="9" customFormat="1" ht="14.25" customHeight="1">
      <c r="A25" s="24"/>
      <c r="B25" s="24"/>
      <c r="C25" s="72"/>
      <c r="D25" s="37"/>
      <c r="E25" s="153"/>
      <c r="F25" s="53">
        <f t="shared" si="2"/>
        <v>0</v>
      </c>
      <c r="G25" s="49">
        <f t="shared" si="3"/>
        <v>0</v>
      </c>
      <c r="H25" s="310">
        <f t="shared" si="4"/>
        <v>0</v>
      </c>
      <c r="I25" s="49"/>
      <c r="J25" s="310">
        <f t="shared" si="5"/>
        <v>0</v>
      </c>
      <c r="K25" s="104">
        <f t="shared" si="0"/>
        <v>0</v>
      </c>
      <c r="L25" s="140"/>
      <c r="M25" s="104">
        <f t="shared" si="1"/>
        <v>0</v>
      </c>
      <c r="N25" s="37"/>
      <c r="O25" s="37"/>
      <c r="Q25"/>
      <c r="R25"/>
      <c r="S25"/>
      <c r="T25"/>
      <c r="U25"/>
    </row>
    <row r="26" spans="1:21" s="9" customFormat="1" ht="14.25" customHeight="1">
      <c r="A26" s="24"/>
      <c r="B26" s="24"/>
      <c r="C26" s="72"/>
      <c r="D26" s="37"/>
      <c r="E26" s="153"/>
      <c r="F26" s="53">
        <f t="shared" si="2"/>
        <v>0</v>
      </c>
      <c r="G26" s="49">
        <f t="shared" si="3"/>
        <v>0</v>
      </c>
      <c r="H26" s="310">
        <f t="shared" si="4"/>
        <v>0</v>
      </c>
      <c r="I26" s="49"/>
      <c r="J26" s="310">
        <f t="shared" si="5"/>
        <v>0</v>
      </c>
      <c r="K26" s="104">
        <f t="shared" si="0"/>
        <v>0</v>
      </c>
      <c r="L26" s="140"/>
      <c r="M26" s="104">
        <f t="shared" si="1"/>
        <v>0</v>
      </c>
      <c r="N26" s="37"/>
      <c r="O26" s="37"/>
      <c r="Q26"/>
      <c r="R26"/>
      <c r="S26"/>
      <c r="T26"/>
      <c r="U26"/>
    </row>
    <row r="27" spans="1:21" s="9" customFormat="1" ht="14.25" customHeight="1">
      <c r="A27" s="24"/>
      <c r="B27" s="24"/>
      <c r="C27" s="72"/>
      <c r="D27" s="37"/>
      <c r="E27" s="153"/>
      <c r="F27" s="53">
        <f t="shared" si="2"/>
        <v>0</v>
      </c>
      <c r="G27" s="49">
        <f t="shared" si="3"/>
        <v>0</v>
      </c>
      <c r="H27" s="310">
        <f t="shared" si="4"/>
        <v>0</v>
      </c>
      <c r="I27" s="49"/>
      <c r="J27" s="310">
        <f t="shared" si="5"/>
        <v>0</v>
      </c>
      <c r="K27" s="104">
        <f t="shared" si="0"/>
        <v>0</v>
      </c>
      <c r="L27" s="140"/>
      <c r="M27" s="104">
        <f t="shared" si="1"/>
        <v>0</v>
      </c>
      <c r="N27" s="37"/>
      <c r="O27" s="37"/>
      <c r="Q27"/>
      <c r="R27"/>
      <c r="S27"/>
      <c r="T27"/>
      <c r="U27"/>
    </row>
    <row r="28" spans="1:21" s="9" customFormat="1" ht="14.25" customHeight="1">
      <c r="A28" s="24"/>
      <c r="B28" s="24"/>
      <c r="C28" s="72"/>
      <c r="D28" s="37"/>
      <c r="E28" s="153"/>
      <c r="F28" s="53">
        <f t="shared" si="2"/>
        <v>0</v>
      </c>
      <c r="G28" s="49">
        <f t="shared" si="3"/>
        <v>0</v>
      </c>
      <c r="H28" s="310">
        <f t="shared" si="4"/>
        <v>0</v>
      </c>
      <c r="I28" s="49"/>
      <c r="J28" s="310">
        <f t="shared" si="5"/>
        <v>0</v>
      </c>
      <c r="K28" s="104">
        <f t="shared" si="0"/>
        <v>0</v>
      </c>
      <c r="L28" s="140"/>
      <c r="M28" s="104">
        <f t="shared" si="1"/>
        <v>0</v>
      </c>
      <c r="N28" s="37"/>
      <c r="O28" s="37"/>
      <c r="Q28"/>
      <c r="R28"/>
      <c r="S28"/>
      <c r="T28"/>
      <c r="U28"/>
    </row>
    <row r="29" spans="1:21" s="9" customFormat="1" ht="14.25" customHeight="1">
      <c r="A29" s="24"/>
      <c r="B29" s="24"/>
      <c r="C29" s="72"/>
      <c r="D29" s="37"/>
      <c r="E29" s="153"/>
      <c r="F29" s="53">
        <f t="shared" si="2"/>
        <v>0</v>
      </c>
      <c r="G29" s="49">
        <f t="shared" si="3"/>
        <v>0</v>
      </c>
      <c r="H29" s="310">
        <f t="shared" si="4"/>
        <v>0</v>
      </c>
      <c r="I29" s="49"/>
      <c r="J29" s="310">
        <f t="shared" si="5"/>
        <v>0</v>
      </c>
      <c r="K29" s="104">
        <f t="shared" si="0"/>
        <v>0</v>
      </c>
      <c r="L29" s="140"/>
      <c r="M29" s="104">
        <f t="shared" si="1"/>
        <v>0</v>
      </c>
      <c r="N29" s="37"/>
      <c r="O29" s="37"/>
      <c r="Q29"/>
      <c r="R29"/>
      <c r="S29"/>
      <c r="T29"/>
      <c r="U29"/>
    </row>
    <row r="30" spans="1:21" s="9" customFormat="1" ht="14.25" customHeight="1">
      <c r="A30" s="24"/>
      <c r="B30" s="24"/>
      <c r="C30" s="72"/>
      <c r="D30" s="37"/>
      <c r="E30" s="153"/>
      <c r="F30" s="53">
        <f t="shared" si="2"/>
        <v>0</v>
      </c>
      <c r="G30" s="49">
        <f t="shared" si="3"/>
        <v>0</v>
      </c>
      <c r="H30" s="310">
        <f t="shared" si="4"/>
        <v>0</v>
      </c>
      <c r="I30" s="49"/>
      <c r="J30" s="310">
        <f t="shared" si="5"/>
        <v>0</v>
      </c>
      <c r="K30" s="104">
        <f t="shared" si="0"/>
        <v>0</v>
      </c>
      <c r="L30" s="140"/>
      <c r="M30" s="104">
        <f t="shared" si="1"/>
        <v>0</v>
      </c>
      <c r="N30" s="37"/>
      <c r="O30" s="37"/>
      <c r="Q30"/>
      <c r="R30"/>
      <c r="S30"/>
      <c r="T30"/>
      <c r="U30"/>
    </row>
    <row r="31" spans="1:21" s="9" customFormat="1" ht="14.25" customHeight="1">
      <c r="A31" s="24"/>
      <c r="B31" s="24"/>
      <c r="C31" s="72"/>
      <c r="D31" s="37"/>
      <c r="E31" s="153"/>
      <c r="F31" s="53">
        <f t="shared" si="2"/>
        <v>0</v>
      </c>
      <c r="G31" s="49">
        <f t="shared" si="3"/>
        <v>0</v>
      </c>
      <c r="H31" s="310">
        <f t="shared" si="4"/>
        <v>0</v>
      </c>
      <c r="I31" s="49"/>
      <c r="J31" s="310">
        <f t="shared" si="5"/>
        <v>0</v>
      </c>
      <c r="K31" s="104">
        <f t="shared" si="0"/>
        <v>0</v>
      </c>
      <c r="L31" s="140"/>
      <c r="M31" s="104">
        <f t="shared" si="1"/>
        <v>0</v>
      </c>
      <c r="N31" s="37"/>
      <c r="O31" s="37"/>
      <c r="Q31"/>
      <c r="R31"/>
      <c r="S31"/>
      <c r="T31"/>
      <c r="U31"/>
    </row>
    <row r="32" spans="1:21" s="9" customFormat="1" ht="14.25" customHeight="1">
      <c r="A32" s="24"/>
      <c r="B32" s="24"/>
      <c r="C32" s="72"/>
      <c r="D32" s="37"/>
      <c r="E32" s="153"/>
      <c r="F32" s="53">
        <f t="shared" si="2"/>
        <v>0</v>
      </c>
      <c r="G32" s="49">
        <f t="shared" si="3"/>
        <v>0</v>
      </c>
      <c r="H32" s="310">
        <f t="shared" si="4"/>
        <v>0</v>
      </c>
      <c r="I32" s="49"/>
      <c r="J32" s="310">
        <f t="shared" si="5"/>
        <v>0</v>
      </c>
      <c r="K32" s="104">
        <f t="shared" si="0"/>
        <v>0</v>
      </c>
      <c r="L32" s="140"/>
      <c r="M32" s="104">
        <f t="shared" si="1"/>
        <v>0</v>
      </c>
      <c r="N32" s="37"/>
      <c r="O32" s="37"/>
      <c r="Q32"/>
      <c r="R32"/>
      <c r="S32"/>
      <c r="T32"/>
      <c r="U32"/>
    </row>
    <row r="33" spans="1:21" s="9" customFormat="1" ht="14.25" customHeight="1">
      <c r="A33" s="24"/>
      <c r="B33" s="24"/>
      <c r="C33" s="72"/>
      <c r="D33" s="37"/>
      <c r="E33" s="153"/>
      <c r="F33" s="53">
        <f t="shared" si="2"/>
        <v>0</v>
      </c>
      <c r="G33" s="49">
        <f t="shared" si="3"/>
        <v>0</v>
      </c>
      <c r="H33" s="310">
        <f t="shared" si="4"/>
        <v>0</v>
      </c>
      <c r="I33" s="49"/>
      <c r="J33" s="310">
        <f t="shared" si="5"/>
        <v>0</v>
      </c>
      <c r="K33" s="104">
        <f t="shared" si="0"/>
        <v>0</v>
      </c>
      <c r="L33" s="140"/>
      <c r="M33" s="104">
        <f t="shared" si="1"/>
        <v>0</v>
      </c>
      <c r="N33" s="37"/>
      <c r="O33" s="37"/>
      <c r="Q33"/>
      <c r="R33"/>
      <c r="S33"/>
      <c r="T33"/>
      <c r="U33"/>
    </row>
    <row r="34" spans="1:21" s="9" customFormat="1" ht="14.25" customHeight="1">
      <c r="A34" s="24"/>
      <c r="B34" s="24"/>
      <c r="C34" s="72"/>
      <c r="D34" s="37"/>
      <c r="E34" s="153"/>
      <c r="F34" s="53">
        <f t="shared" si="2"/>
        <v>0</v>
      </c>
      <c r="G34" s="49">
        <f t="shared" si="3"/>
        <v>0</v>
      </c>
      <c r="H34" s="310">
        <f t="shared" si="4"/>
        <v>0</v>
      </c>
      <c r="I34" s="49"/>
      <c r="J34" s="310">
        <f t="shared" si="5"/>
        <v>0</v>
      </c>
      <c r="K34" s="104">
        <f t="shared" si="0"/>
        <v>0</v>
      </c>
      <c r="L34" s="140"/>
      <c r="M34" s="104">
        <f t="shared" si="1"/>
        <v>0</v>
      </c>
      <c r="N34" s="37"/>
      <c r="O34" s="37"/>
      <c r="Q34"/>
      <c r="R34"/>
      <c r="S34"/>
      <c r="T34"/>
      <c r="U34"/>
    </row>
    <row r="35" spans="1:21" s="9" customFormat="1" ht="14.25" customHeight="1">
      <c r="A35" s="24"/>
      <c r="B35" s="24"/>
      <c r="C35" s="72"/>
      <c r="D35" s="37"/>
      <c r="E35" s="153"/>
      <c r="F35" s="53">
        <f t="shared" si="2"/>
        <v>0</v>
      </c>
      <c r="G35" s="49">
        <f t="shared" si="3"/>
        <v>0</v>
      </c>
      <c r="H35" s="310">
        <f t="shared" si="4"/>
        <v>0</v>
      </c>
      <c r="I35" s="49"/>
      <c r="J35" s="310">
        <f t="shared" si="5"/>
        <v>0</v>
      </c>
      <c r="K35" s="104">
        <f t="shared" si="0"/>
        <v>0</v>
      </c>
      <c r="L35" s="140"/>
      <c r="M35" s="104">
        <f t="shared" si="1"/>
        <v>0</v>
      </c>
      <c r="N35" s="37"/>
      <c r="O35" s="37"/>
      <c r="Q35"/>
      <c r="R35"/>
      <c r="S35"/>
      <c r="T35"/>
      <c r="U35"/>
    </row>
    <row r="36" spans="1:21" ht="14.25" customHeight="1" thickBot="1">
      <c r="A36" s="132"/>
      <c r="B36" s="132" t="s">
        <v>25</v>
      </c>
      <c r="C36" s="128"/>
      <c r="D36" s="133"/>
      <c r="E36" s="153"/>
      <c r="F36" s="53">
        <f t="shared" si="2"/>
        <v>0</v>
      </c>
      <c r="G36" s="49">
        <f t="shared" si="3"/>
        <v>0</v>
      </c>
      <c r="H36" s="310">
        <f t="shared" si="4"/>
        <v>0</v>
      </c>
      <c r="I36" s="49"/>
      <c r="J36" s="310">
        <f t="shared" si="5"/>
        <v>0</v>
      </c>
      <c r="K36" s="104">
        <f t="shared" si="0"/>
        <v>0</v>
      </c>
      <c r="L36" s="140"/>
      <c r="M36" s="104">
        <f t="shared" si="1"/>
        <v>0</v>
      </c>
      <c r="N36" s="37"/>
      <c r="O36" s="37"/>
      <c r="Q36"/>
      <c r="R36"/>
      <c r="S36"/>
      <c r="T36"/>
      <c r="U36"/>
    </row>
    <row r="37" spans="1:21" ht="14.25" customHeight="1" thickBot="1">
      <c r="A37" s="63" t="s">
        <v>0</v>
      </c>
      <c r="B37" s="63"/>
      <c r="C37" s="63"/>
      <c r="D37" s="63"/>
      <c r="E37" s="109">
        <f aca="true" t="shared" si="6" ref="E37:M37">SUM(E10:E36)</f>
        <v>0</v>
      </c>
      <c r="F37" s="109">
        <f t="shared" si="6"/>
        <v>0</v>
      </c>
      <c r="G37" s="109">
        <f t="shared" si="6"/>
        <v>0</v>
      </c>
      <c r="H37" s="109">
        <f t="shared" si="6"/>
        <v>0</v>
      </c>
      <c r="I37" s="109">
        <f t="shared" si="6"/>
        <v>0</v>
      </c>
      <c r="J37" s="109">
        <f t="shared" si="6"/>
        <v>0</v>
      </c>
      <c r="K37" s="109">
        <f t="shared" si="6"/>
        <v>0</v>
      </c>
      <c r="L37" s="109">
        <f t="shared" si="6"/>
        <v>0</v>
      </c>
      <c r="M37" s="109">
        <f t="shared" si="6"/>
        <v>0</v>
      </c>
      <c r="Q37"/>
      <c r="R37"/>
      <c r="S37"/>
      <c r="T37"/>
      <c r="U37"/>
    </row>
    <row r="38" spans="1:21" s="9" customFormat="1" ht="14.25" customHeight="1">
      <c r="A38" s="17"/>
      <c r="B38" s="18"/>
      <c r="C38" s="8"/>
      <c r="D38" s="8"/>
      <c r="E38" s="8"/>
      <c r="F38" s="17"/>
      <c r="G38" s="17"/>
      <c r="H38" s="17"/>
      <c r="I38" s="17"/>
      <c r="J38" s="17"/>
      <c r="K38" s="17"/>
      <c r="L38" s="107"/>
      <c r="M38" s="17"/>
      <c r="N38" s="17"/>
      <c r="O38" s="17"/>
      <c r="Q38"/>
      <c r="R38"/>
      <c r="S38"/>
      <c r="T38"/>
      <c r="U38"/>
    </row>
    <row r="39" spans="1:21" ht="15">
      <c r="A39"/>
      <c r="B39"/>
      <c r="C39"/>
      <c r="D39"/>
      <c r="E39"/>
      <c r="F39"/>
      <c r="G39"/>
      <c r="H39"/>
      <c r="I39"/>
      <c r="J39"/>
      <c r="K39"/>
      <c r="L39"/>
      <c r="M39" s="37"/>
      <c r="N39" s="37"/>
      <c r="O39" s="37"/>
      <c r="Q39"/>
      <c r="R39"/>
      <c r="S39"/>
      <c r="T39"/>
      <c r="U39"/>
    </row>
    <row r="40" spans="1:21" s="11" customFormat="1" ht="15">
      <c r="A40"/>
      <c r="B40"/>
      <c r="C40"/>
      <c r="D40"/>
      <c r="E40"/>
      <c r="F40"/>
      <c r="G40"/>
      <c r="H40"/>
      <c r="I40"/>
      <c r="J40"/>
      <c r="K40"/>
      <c r="L40"/>
      <c r="M40" s="37"/>
      <c r="N40" s="37"/>
      <c r="O40" s="37"/>
      <c r="P40" s="8"/>
      <c r="Q40"/>
      <c r="R40"/>
      <c r="S40"/>
      <c r="T40"/>
      <c r="U40"/>
    </row>
    <row r="41" spans="1:21" s="11" customFormat="1" ht="15">
      <c r="A41"/>
      <c r="B41"/>
      <c r="C41"/>
      <c r="D41"/>
      <c r="E41"/>
      <c r="F41"/>
      <c r="G41"/>
      <c r="H41"/>
      <c r="I41"/>
      <c r="J41"/>
      <c r="K41"/>
      <c r="L41"/>
      <c r="M41" s="37"/>
      <c r="N41" s="37"/>
      <c r="O41" s="37"/>
      <c r="P41" s="8"/>
      <c r="Q41"/>
      <c r="R41"/>
      <c r="S41"/>
      <c r="T41"/>
      <c r="U41"/>
    </row>
    <row r="42" spans="1:21" s="11" customFormat="1" ht="15">
      <c r="A42"/>
      <c r="B42"/>
      <c r="C42"/>
      <c r="D42"/>
      <c r="E42"/>
      <c r="F42"/>
      <c r="G42"/>
      <c r="H42"/>
      <c r="I42"/>
      <c r="J42"/>
      <c r="K42"/>
      <c r="L42"/>
      <c r="M42" s="37"/>
      <c r="N42" s="37"/>
      <c r="O42" s="37"/>
      <c r="P42" s="8"/>
      <c r="Q42"/>
      <c r="R42"/>
      <c r="S42"/>
      <c r="T42"/>
      <c r="U42"/>
    </row>
    <row r="43" spans="1:21" s="11" customFormat="1" ht="15">
      <c r="A43"/>
      <c r="B43"/>
      <c r="C43"/>
      <c r="D43"/>
      <c r="E43"/>
      <c r="F43"/>
      <c r="G43"/>
      <c r="H43"/>
      <c r="I43"/>
      <c r="J43"/>
      <c r="K43"/>
      <c r="L43"/>
      <c r="M43" s="37"/>
      <c r="N43" s="37"/>
      <c r="O43" s="37"/>
      <c r="P43" s="8"/>
      <c r="Q43"/>
      <c r="R43"/>
      <c r="S43"/>
      <c r="T43"/>
      <c r="U43"/>
    </row>
    <row r="44" spans="1:21" s="11" customFormat="1" ht="15">
      <c r="A44"/>
      <c r="B44"/>
      <c r="C44"/>
      <c r="D44"/>
      <c r="E44"/>
      <c r="F44"/>
      <c r="G44"/>
      <c r="H44"/>
      <c r="I44"/>
      <c r="J44"/>
      <c r="K44"/>
      <c r="L44"/>
      <c r="M44" s="37"/>
      <c r="N44" s="37"/>
      <c r="O44" s="37"/>
      <c r="P44" s="8"/>
      <c r="Q44"/>
      <c r="R44"/>
      <c r="S44"/>
      <c r="T44"/>
      <c r="U44"/>
    </row>
    <row r="45" spans="1:21" ht="14.25" customHeight="1">
      <c r="A45"/>
      <c r="B45"/>
      <c r="C45"/>
      <c r="D45"/>
      <c r="E45"/>
      <c r="F45"/>
      <c r="G45"/>
      <c r="H45"/>
      <c r="I45"/>
      <c r="J45"/>
      <c r="K45"/>
      <c r="L45"/>
      <c r="M45" s="37"/>
      <c r="N45" s="37"/>
      <c r="O45" s="37"/>
      <c r="Q45"/>
      <c r="R45"/>
      <c r="S45"/>
      <c r="T45"/>
      <c r="U45"/>
    </row>
    <row r="46" spans="1:21" s="10" customFormat="1" ht="15">
      <c r="A46"/>
      <c r="B46"/>
      <c r="C46"/>
      <c r="D46"/>
      <c r="E46"/>
      <c r="F46"/>
      <c r="G46"/>
      <c r="H46"/>
      <c r="I46"/>
      <c r="J46"/>
      <c r="K46"/>
      <c r="L46"/>
      <c r="M46" s="37"/>
      <c r="N46" s="37"/>
      <c r="O46" s="37"/>
      <c r="P46" s="8"/>
      <c r="Q46"/>
      <c r="R46"/>
      <c r="S46"/>
      <c r="T46"/>
      <c r="U46"/>
    </row>
    <row r="47" spans="1:21" ht="15">
      <c r="A47"/>
      <c r="B47"/>
      <c r="C47"/>
      <c r="D47"/>
      <c r="E47"/>
      <c r="F47"/>
      <c r="G47"/>
      <c r="H47"/>
      <c r="I47"/>
      <c r="J47"/>
      <c r="K47"/>
      <c r="L47"/>
      <c r="M47" s="37"/>
      <c r="N47" s="37"/>
      <c r="O47" s="37"/>
      <c r="Q47"/>
      <c r="R47"/>
      <c r="S47"/>
      <c r="T47"/>
      <c r="U47"/>
    </row>
    <row r="48" spans="1:21" ht="15">
      <c r="A48"/>
      <c r="B48"/>
      <c r="C48"/>
      <c r="D48"/>
      <c r="E48"/>
      <c r="F48"/>
      <c r="G48"/>
      <c r="H48"/>
      <c r="I48"/>
      <c r="J48"/>
      <c r="K48"/>
      <c r="L48"/>
      <c r="M48" s="37"/>
      <c r="N48" s="37"/>
      <c r="O48" s="37"/>
      <c r="Q48"/>
      <c r="R48"/>
      <c r="S48"/>
      <c r="T48"/>
      <c r="U48"/>
    </row>
    <row r="49" spans="1:21" ht="15">
      <c r="A49"/>
      <c r="B49"/>
      <c r="C49"/>
      <c r="D49"/>
      <c r="E49"/>
      <c r="F49"/>
      <c r="G49"/>
      <c r="H49"/>
      <c r="I49"/>
      <c r="J49"/>
      <c r="K49"/>
      <c r="L49"/>
      <c r="M49" s="37"/>
      <c r="N49" s="37"/>
      <c r="O49" s="37"/>
      <c r="Q49"/>
      <c r="R49"/>
      <c r="S49"/>
      <c r="T49"/>
      <c r="U49"/>
    </row>
    <row r="50" spans="3:21" ht="15">
      <c r="C50" s="8"/>
      <c r="Q50"/>
      <c r="R50"/>
      <c r="S50"/>
      <c r="T50"/>
      <c r="U50"/>
    </row>
    <row r="51" spans="3:21" ht="15">
      <c r="C51" s="8"/>
      <c r="Q51"/>
      <c r="R51"/>
      <c r="S51"/>
      <c r="T51"/>
      <c r="U51"/>
    </row>
    <row r="52" spans="3:21" ht="15">
      <c r="C52" s="8"/>
      <c r="Q52"/>
      <c r="R52"/>
      <c r="S52"/>
      <c r="T52"/>
      <c r="U52"/>
    </row>
    <row r="53" spans="3:21" ht="15">
      <c r="C53" s="8"/>
      <c r="Q53"/>
      <c r="R53"/>
      <c r="S53"/>
      <c r="T53"/>
      <c r="U53"/>
    </row>
    <row r="54" spans="3:21" ht="15">
      <c r="C54" s="8"/>
      <c r="Q54"/>
      <c r="R54"/>
      <c r="S54"/>
      <c r="T54"/>
      <c r="U54"/>
    </row>
    <row r="55" spans="3:21" ht="15">
      <c r="C55" s="8"/>
      <c r="Q55"/>
      <c r="R55"/>
      <c r="S55"/>
      <c r="T55"/>
      <c r="U55"/>
    </row>
    <row r="56" spans="3:21" ht="15">
      <c r="C56" s="8"/>
      <c r="Q56"/>
      <c r="R56"/>
      <c r="S56"/>
      <c r="T56"/>
      <c r="U56"/>
    </row>
    <row r="57" spans="3:21" ht="15">
      <c r="C57" s="8"/>
      <c r="Q57"/>
      <c r="R57"/>
      <c r="S57"/>
      <c r="T57"/>
      <c r="U57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</sheetData>
  <sheetProtection/>
  <mergeCells count="6">
    <mergeCell ref="L7:L8"/>
    <mergeCell ref="M7:M8"/>
    <mergeCell ref="A7:A8"/>
    <mergeCell ref="B7:B8"/>
    <mergeCell ref="E7:E8"/>
    <mergeCell ref="K7:K8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r:id="rId3"/>
  <headerFooter alignWithMargins="0">
    <oddHeader>&amp;LKHiO - Budsjett 2013&amp;CMAL for budsjettering &amp;RVedlegg til budsjettnotat av 01.07.2011</oddHeader>
    <oddFooter>&amp;CSide &amp;P&amp;R&amp;F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9111111111111">
    <pageSetUpPr fitToPage="1"/>
  </sheetPr>
  <dimension ref="A1:W108"/>
  <sheetViews>
    <sheetView showGridLines="0" zoomScaleSheetLayoutView="75" zoomScalePageLayoutView="0" workbookViewId="0" topLeftCell="A1">
      <pane xSplit="2" ySplit="9" topLeftCell="C10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A17" sqref="AA17"/>
    </sheetView>
  </sheetViews>
  <sheetFormatPr defaultColWidth="9.00390625" defaultRowHeight="15.75"/>
  <cols>
    <col min="1" max="1" width="22.875" style="8" customWidth="1"/>
    <col min="2" max="2" width="23.25390625" style="8" customWidth="1"/>
    <col min="3" max="3" width="6.25390625" style="9" customWidth="1"/>
    <col min="4" max="4" width="6.625" style="8" bestFit="1" customWidth="1"/>
    <col min="5" max="5" width="7.50390625" style="8" customWidth="1"/>
    <col min="6" max="6" width="5.375" style="8" customWidth="1"/>
    <col min="7" max="7" width="5.25390625" style="8" customWidth="1"/>
    <col min="8" max="8" width="0.12890625" style="8" customWidth="1"/>
    <col min="9" max="11" width="11.125" style="8" hidden="1" customWidth="1"/>
    <col min="12" max="12" width="11.75390625" style="8" hidden="1" customWidth="1"/>
    <col min="13" max="13" width="8.75390625" style="8" customWidth="1"/>
    <col min="14" max="14" width="0.6171875" style="8" customWidth="1"/>
    <col min="15" max="15" width="4.875" style="8" hidden="1" customWidth="1"/>
    <col min="16" max="16" width="2.625" style="8" hidden="1" customWidth="1"/>
    <col min="17" max="17" width="4.125" style="8" hidden="1" customWidth="1"/>
    <col min="18" max="18" width="7.625" style="8" hidden="1" customWidth="1"/>
    <col min="19" max="21" width="4.875" style="8" hidden="1" customWidth="1"/>
    <col min="22" max="23" width="7.375" style="8" hidden="1" customWidth="1"/>
    <col min="24" max="16384" width="9.00390625" style="8" customWidth="1"/>
  </cols>
  <sheetData>
    <row r="1" spans="1:15" ht="15">
      <c r="A1" s="46" t="str">
        <f>Oversikt!A1</f>
        <v>KUNSTHØGSKOLEN I OSLO</v>
      </c>
      <c r="B1" s="27"/>
      <c r="F1" s="27"/>
      <c r="G1" s="27"/>
      <c r="H1" s="27"/>
      <c r="I1" s="27"/>
      <c r="J1" s="27"/>
      <c r="K1" s="27"/>
      <c r="M1" s="11"/>
      <c r="N1" s="11"/>
      <c r="O1" s="11"/>
    </row>
    <row r="2" spans="1:15" ht="15">
      <c r="A2" s="46" t="str">
        <f>Oversikt!A2</f>
        <v>Fakultet for </v>
      </c>
      <c r="B2" s="27"/>
      <c r="F2" s="27"/>
      <c r="G2" s="27"/>
      <c r="H2" s="27"/>
      <c r="I2" s="27"/>
      <c r="J2" s="27"/>
      <c r="K2" s="27"/>
      <c r="M2" s="11"/>
      <c r="N2" s="11"/>
      <c r="O2" s="11"/>
    </row>
    <row r="3" spans="1:15" ht="15">
      <c r="A3" s="46" t="s">
        <v>127</v>
      </c>
      <c r="B3" s="27"/>
      <c r="F3" s="27"/>
      <c r="G3" s="27"/>
      <c r="H3" s="27"/>
      <c r="I3" s="27"/>
      <c r="J3" s="27"/>
      <c r="K3" s="27"/>
      <c r="M3" s="11"/>
      <c r="N3" s="11"/>
      <c r="O3" s="11"/>
    </row>
    <row r="4" spans="1:15" ht="20.25">
      <c r="A4" s="7"/>
      <c r="E4" s="42"/>
      <c r="G4" s="42"/>
      <c r="H4" s="42"/>
      <c r="I4" s="42"/>
      <c r="J4" s="42"/>
      <c r="K4" s="42"/>
      <c r="M4" s="11"/>
      <c r="N4" s="147"/>
      <c r="O4" s="147"/>
    </row>
    <row r="5" spans="1:15" ht="15.75" thickBot="1">
      <c r="A5" s="22" t="s">
        <v>66</v>
      </c>
      <c r="B5" s="42" t="s">
        <v>82</v>
      </c>
      <c r="C5" s="43" t="s">
        <v>117</v>
      </c>
      <c r="G5" s="43"/>
      <c r="H5" s="43"/>
      <c r="I5" s="43"/>
      <c r="J5" s="43"/>
      <c r="K5" s="43"/>
      <c r="M5" s="11"/>
      <c r="N5" s="147"/>
      <c r="O5" s="147"/>
    </row>
    <row r="6" spans="1:18" ht="31.5" customHeight="1" thickBot="1" thickTop="1">
      <c r="A6" s="47" t="s">
        <v>45</v>
      </c>
      <c r="B6" s="64"/>
      <c r="H6" s="64"/>
      <c r="I6" s="64"/>
      <c r="J6" s="64"/>
      <c r="K6" s="64"/>
      <c r="L6" s="64"/>
      <c r="M6" s="64"/>
      <c r="O6" s="82" t="s">
        <v>19</v>
      </c>
      <c r="P6" s="83"/>
      <c r="Q6" s="83"/>
      <c r="R6" s="84"/>
    </row>
    <row r="7" spans="1:23" s="11" customFormat="1" ht="171.75" thickTop="1">
      <c r="A7" s="21" t="s">
        <v>8</v>
      </c>
      <c r="B7" s="14" t="s">
        <v>12</v>
      </c>
      <c r="C7" s="51" t="s">
        <v>1</v>
      </c>
      <c r="D7" s="51" t="s">
        <v>9</v>
      </c>
      <c r="E7" s="51"/>
      <c r="F7" s="51" t="s">
        <v>2</v>
      </c>
      <c r="G7" s="51"/>
      <c r="H7" s="51" t="s">
        <v>14</v>
      </c>
      <c r="I7" s="55" t="s">
        <v>125</v>
      </c>
      <c r="J7" s="51" t="s">
        <v>16</v>
      </c>
      <c r="K7" s="55" t="s">
        <v>15</v>
      </c>
      <c r="L7" s="100" t="s">
        <v>18</v>
      </c>
      <c r="M7" s="102" t="s">
        <v>20</v>
      </c>
      <c r="N7" s="8"/>
      <c r="O7" s="85" t="s">
        <v>3</v>
      </c>
      <c r="P7" s="65"/>
      <c r="Q7" s="57" t="s">
        <v>0</v>
      </c>
      <c r="R7" s="58" t="s">
        <v>21</v>
      </c>
      <c r="T7" s="51"/>
      <c r="U7" s="51"/>
      <c r="V7" s="51" t="s">
        <v>121</v>
      </c>
      <c r="W7" s="51" t="s">
        <v>122</v>
      </c>
    </row>
    <row r="8" spans="1:23" ht="30" customHeight="1" thickBot="1">
      <c r="A8" s="15"/>
      <c r="B8" s="16"/>
      <c r="C8" s="110"/>
      <c r="D8" s="12" t="s">
        <v>10</v>
      </c>
      <c r="E8" s="161" t="s">
        <v>56</v>
      </c>
      <c r="F8" s="13" t="s">
        <v>4</v>
      </c>
      <c r="G8" s="13" t="s">
        <v>5</v>
      </c>
      <c r="H8" s="52"/>
      <c r="I8" s="79">
        <v>0.12</v>
      </c>
      <c r="J8" s="307">
        <v>0.1403</v>
      </c>
      <c r="K8" s="81">
        <v>1140</v>
      </c>
      <c r="L8" s="101">
        <v>0.141</v>
      </c>
      <c r="M8" s="103"/>
      <c r="O8" s="86" t="s">
        <v>4</v>
      </c>
      <c r="P8" s="87" t="s">
        <v>5</v>
      </c>
      <c r="Q8" s="88"/>
      <c r="R8" s="89" t="s">
        <v>11</v>
      </c>
      <c r="T8" s="12"/>
      <c r="U8" s="12"/>
      <c r="V8" s="13"/>
      <c r="W8" s="13"/>
    </row>
    <row r="9" spans="1:23" ht="14.25" customHeight="1" thickBot="1" thickTop="1">
      <c r="A9" s="111"/>
      <c r="B9" s="112"/>
      <c r="C9" s="113"/>
      <c r="D9" s="114"/>
      <c r="E9" s="114">
        <v>1687</v>
      </c>
      <c r="F9" s="114"/>
      <c r="G9" s="114"/>
      <c r="H9" s="115"/>
      <c r="I9" s="116">
        <v>0.143</v>
      </c>
      <c r="J9" s="117"/>
      <c r="K9" s="118"/>
      <c r="L9" s="120">
        <v>0.141</v>
      </c>
      <c r="M9" s="119"/>
      <c r="O9" s="86"/>
      <c r="P9" s="87"/>
      <c r="Q9" s="88"/>
      <c r="R9" s="89"/>
      <c r="T9" s="114"/>
      <c r="U9" s="114"/>
      <c r="V9" s="114"/>
      <c r="W9" s="114"/>
    </row>
    <row r="10" spans="1:23" s="9" customFormat="1" ht="14.25" customHeight="1">
      <c r="A10" s="23"/>
      <c r="B10" s="24" t="s">
        <v>97</v>
      </c>
      <c r="C10" s="70"/>
      <c r="D10" s="25"/>
      <c r="E10" s="233">
        <f>C10*D10*$E$9/12</f>
        <v>0</v>
      </c>
      <c r="F10" s="70"/>
      <c r="G10" s="26"/>
      <c r="H10" s="53">
        <f>+Q10-(5/52*Q10)</f>
        <v>0</v>
      </c>
      <c r="I10" s="49">
        <f aca="true" t="shared" si="0" ref="I10:I41">+H10*$I$8</f>
        <v>0</v>
      </c>
      <c r="J10" s="53">
        <f aca="true" t="shared" si="1" ref="J10:J51">+R10*$J$8</f>
        <v>0</v>
      </c>
      <c r="K10" s="49">
        <f aca="true" t="shared" si="2" ref="K10:K51">+(C10/12)*$K$8</f>
        <v>0</v>
      </c>
      <c r="L10" s="72">
        <f>SUM(H10:K10)*$L$8</f>
        <v>0</v>
      </c>
      <c r="M10" s="104">
        <f aca="true" t="shared" si="3" ref="M10:M51">SUM(H10:L10)</f>
        <v>0</v>
      </c>
      <c r="N10" s="8"/>
      <c r="O10" s="90">
        <f>IF(F10&gt;0,VLOOKUP(F10,'LTR-mai 2012'!$A$6:$B$89,2),0)</f>
        <v>0</v>
      </c>
      <c r="P10" s="1">
        <f>IF(G10&gt;0,VLOOKUP(G10,'LTR-mai 2012'!$A$6:$C$89,3),0)</f>
        <v>0</v>
      </c>
      <c r="Q10" s="67">
        <f aca="true" t="shared" si="4" ref="Q10:Q51">(SUM(O10:P10))*D10*C10/12</f>
        <v>0</v>
      </c>
      <c r="R10" s="66">
        <f aca="true" t="shared" si="5" ref="R10:R51">IF(O10&gt;0,+Q10+(200*D10*C10/12),Q10)</f>
        <v>0</v>
      </c>
      <c r="S10" s="8"/>
      <c r="T10" s="9" t="e">
        <f>$M10*#REF!</f>
        <v>#REF!</v>
      </c>
      <c r="V10" s="25"/>
      <c r="W10" s="9">
        <f>E10*V10</f>
        <v>0</v>
      </c>
    </row>
    <row r="11" spans="1:23" s="9" customFormat="1" ht="14.25" customHeight="1">
      <c r="A11" s="23"/>
      <c r="B11" s="24"/>
      <c r="C11" s="70"/>
      <c r="D11" s="25"/>
      <c r="E11" s="233">
        <f aca="true" t="shared" si="6" ref="E11:E40">C11*D11*$E$9/12</f>
        <v>0</v>
      </c>
      <c r="F11" s="70"/>
      <c r="G11" s="26"/>
      <c r="H11" s="53">
        <f>+Q11-(5/52*Q11)</f>
        <v>0</v>
      </c>
      <c r="I11" s="49">
        <f t="shared" si="0"/>
        <v>0</v>
      </c>
      <c r="J11" s="53">
        <f t="shared" si="1"/>
        <v>0</v>
      </c>
      <c r="K11" s="49">
        <f t="shared" si="2"/>
        <v>0</v>
      </c>
      <c r="L11" s="72">
        <f>SUM(H11:K11)*$L$8</f>
        <v>0</v>
      </c>
      <c r="M11" s="104">
        <f t="shared" si="3"/>
        <v>0</v>
      </c>
      <c r="N11" s="8"/>
      <c r="O11" s="90">
        <f>IF(F11&gt;0,VLOOKUP(F11,'LTR-mai 2012'!$A$6:$B$89,2),0)</f>
        <v>0</v>
      </c>
      <c r="P11" s="1">
        <f>IF(G11&gt;0,VLOOKUP(G11,'LTR-mai 2012'!$A$6:$C$89,3),0)</f>
        <v>0</v>
      </c>
      <c r="Q11" s="67">
        <f t="shared" si="4"/>
        <v>0</v>
      </c>
      <c r="R11" s="66">
        <f t="shared" si="5"/>
        <v>0</v>
      </c>
      <c r="S11" s="8"/>
      <c r="T11" s="9" t="e">
        <f>$M11*#REF!</f>
        <v>#REF!</v>
      </c>
      <c r="V11" s="25"/>
      <c r="W11" s="9">
        <f aca="true" t="shared" si="7" ref="W11:W57">E11*V11</f>
        <v>0</v>
      </c>
    </row>
    <row r="12" spans="1:23" s="9" customFormat="1" ht="14.25" customHeight="1">
      <c r="A12" s="23"/>
      <c r="B12" s="24"/>
      <c r="C12" s="70">
        <v>0</v>
      </c>
      <c r="D12" s="25">
        <v>0</v>
      </c>
      <c r="E12" s="233">
        <f t="shared" si="6"/>
        <v>0</v>
      </c>
      <c r="F12" s="70">
        <v>0</v>
      </c>
      <c r="G12" s="26"/>
      <c r="H12" s="53">
        <f aca="true" t="shared" si="8" ref="H12:H29">+Q12-(5/52*Q12)</f>
        <v>0</v>
      </c>
      <c r="I12" s="49">
        <f t="shared" si="0"/>
        <v>0</v>
      </c>
      <c r="J12" s="53">
        <f aca="true" t="shared" si="9" ref="J12:J29">+R12*$J$8</f>
        <v>0</v>
      </c>
      <c r="K12" s="49">
        <f aca="true" t="shared" si="10" ref="K12:K29">+(C12/12)*$K$8</f>
        <v>0</v>
      </c>
      <c r="L12" s="72">
        <f aca="true" t="shared" si="11" ref="L12:L29">SUM(H12:K12)*$L$8</f>
        <v>0</v>
      </c>
      <c r="M12" s="104">
        <f aca="true" t="shared" si="12" ref="M12:M29">SUM(H12:L12)</f>
        <v>0</v>
      </c>
      <c r="N12" s="8"/>
      <c r="O12" s="90">
        <f>IF(F12&gt;0,VLOOKUP(F12,'LTR-mai 2012'!$A$6:$B$89,2),0)</f>
        <v>0</v>
      </c>
      <c r="P12" s="1">
        <f>IF(G12&gt;0,VLOOKUP(G12,'LTR-mai 2012'!$A$6:$C$89,3),0)</f>
        <v>0</v>
      </c>
      <c r="Q12" s="67">
        <f aca="true" t="shared" si="13" ref="Q12:Q29">(SUM(O12:P12))*D12*C12/12</f>
        <v>0</v>
      </c>
      <c r="R12" s="66">
        <f aca="true" t="shared" si="14" ref="R12:R29">IF(O12&gt;0,+Q12+(200*D12*C12/12),Q12)</f>
        <v>0</v>
      </c>
      <c r="S12" s="8"/>
      <c r="T12" s="9" t="e">
        <f>$M12*#REF!</f>
        <v>#REF!</v>
      </c>
      <c r="V12" s="25"/>
      <c r="W12" s="9">
        <f t="shared" si="7"/>
        <v>0</v>
      </c>
    </row>
    <row r="13" spans="1:23" s="9" customFormat="1" ht="14.25" customHeight="1">
      <c r="A13" s="23"/>
      <c r="B13" s="24"/>
      <c r="C13" s="70">
        <v>0</v>
      </c>
      <c r="D13" s="25">
        <v>0</v>
      </c>
      <c r="E13" s="233">
        <f t="shared" si="6"/>
        <v>0</v>
      </c>
      <c r="F13" s="70">
        <v>0</v>
      </c>
      <c r="G13" s="26"/>
      <c r="H13" s="53">
        <f t="shared" si="8"/>
        <v>0</v>
      </c>
      <c r="I13" s="49">
        <f t="shared" si="0"/>
        <v>0</v>
      </c>
      <c r="J13" s="53">
        <f t="shared" si="9"/>
        <v>0</v>
      </c>
      <c r="K13" s="49">
        <f t="shared" si="10"/>
        <v>0</v>
      </c>
      <c r="L13" s="72">
        <f t="shared" si="11"/>
        <v>0</v>
      </c>
      <c r="M13" s="104">
        <f t="shared" si="12"/>
        <v>0</v>
      </c>
      <c r="N13" s="8"/>
      <c r="O13" s="90">
        <f>IF(F13&gt;0,VLOOKUP(F13,'LTR-mai 2012'!$A$6:$B$89,2),0)</f>
        <v>0</v>
      </c>
      <c r="P13" s="1">
        <f>IF(G13&gt;0,VLOOKUP(G13,'LTR-mai 2012'!$A$6:$C$89,3),0)</f>
        <v>0</v>
      </c>
      <c r="Q13" s="67">
        <f t="shared" si="13"/>
        <v>0</v>
      </c>
      <c r="R13" s="66">
        <f t="shared" si="14"/>
        <v>0</v>
      </c>
      <c r="S13" s="8"/>
      <c r="T13" s="9" t="e">
        <f>$M13*#REF!</f>
        <v>#REF!</v>
      </c>
      <c r="V13" s="25"/>
      <c r="W13" s="9">
        <f t="shared" si="7"/>
        <v>0</v>
      </c>
    </row>
    <row r="14" spans="1:23" s="9" customFormat="1" ht="14.25" customHeight="1">
      <c r="A14" s="23"/>
      <c r="B14" s="24"/>
      <c r="C14" s="70"/>
      <c r="D14" s="25"/>
      <c r="E14" s="233">
        <f t="shared" si="6"/>
        <v>0</v>
      </c>
      <c r="F14" s="70"/>
      <c r="G14" s="26"/>
      <c r="H14" s="53">
        <f t="shared" si="8"/>
        <v>0</v>
      </c>
      <c r="I14" s="49">
        <f t="shared" si="0"/>
        <v>0</v>
      </c>
      <c r="J14" s="53">
        <f t="shared" si="9"/>
        <v>0</v>
      </c>
      <c r="K14" s="49">
        <f t="shared" si="10"/>
        <v>0</v>
      </c>
      <c r="L14" s="72">
        <f t="shared" si="11"/>
        <v>0</v>
      </c>
      <c r="M14" s="104">
        <f t="shared" si="12"/>
        <v>0</v>
      </c>
      <c r="N14" s="8"/>
      <c r="O14" s="90">
        <f>IF(F14&gt;0,VLOOKUP(F14,'LTR-mai 2012'!$A$6:$B$89,2),0)</f>
        <v>0</v>
      </c>
      <c r="P14" s="1">
        <f>IF(G14&gt;0,VLOOKUP(G14,'LTR-mai 2012'!$A$6:$C$89,3),0)</f>
        <v>0</v>
      </c>
      <c r="Q14" s="67">
        <f t="shared" si="13"/>
        <v>0</v>
      </c>
      <c r="R14" s="66">
        <f t="shared" si="14"/>
        <v>0</v>
      </c>
      <c r="S14" s="8"/>
      <c r="T14" s="9" t="e">
        <f>$M14*#REF!</f>
        <v>#REF!</v>
      </c>
      <c r="V14" s="25"/>
      <c r="W14" s="9">
        <f t="shared" si="7"/>
        <v>0</v>
      </c>
    </row>
    <row r="15" spans="1:23" s="9" customFormat="1" ht="14.25" customHeight="1">
      <c r="A15" s="23"/>
      <c r="B15" s="24"/>
      <c r="C15" s="70"/>
      <c r="D15" s="25"/>
      <c r="E15" s="233">
        <f t="shared" si="6"/>
        <v>0</v>
      </c>
      <c r="F15" s="70"/>
      <c r="G15" s="26"/>
      <c r="H15" s="53">
        <f t="shared" si="8"/>
        <v>0</v>
      </c>
      <c r="I15" s="49">
        <f t="shared" si="0"/>
        <v>0</v>
      </c>
      <c r="J15" s="53">
        <f t="shared" si="9"/>
        <v>0</v>
      </c>
      <c r="K15" s="49">
        <f t="shared" si="10"/>
        <v>0</v>
      </c>
      <c r="L15" s="72">
        <f t="shared" si="11"/>
        <v>0</v>
      </c>
      <c r="M15" s="104">
        <f t="shared" si="12"/>
        <v>0</v>
      </c>
      <c r="N15" s="8"/>
      <c r="O15" s="90">
        <f>IF(F15&gt;0,VLOOKUP(F15,'LTR-mai 2012'!$A$6:$B$89,2),0)</f>
        <v>0</v>
      </c>
      <c r="P15" s="1">
        <f>IF(G15&gt;0,VLOOKUP(G15,'LTR-mai 2012'!$A$6:$C$89,3),0)</f>
        <v>0</v>
      </c>
      <c r="Q15" s="67">
        <f t="shared" si="13"/>
        <v>0</v>
      </c>
      <c r="R15" s="66">
        <f t="shared" si="14"/>
        <v>0</v>
      </c>
      <c r="S15" s="8"/>
      <c r="T15" s="9" t="e">
        <f>$M15*#REF!</f>
        <v>#REF!</v>
      </c>
      <c r="V15" s="25"/>
      <c r="W15" s="9">
        <f t="shared" si="7"/>
        <v>0</v>
      </c>
    </row>
    <row r="16" spans="1:23" s="9" customFormat="1" ht="14.25" customHeight="1">
      <c r="A16" s="23"/>
      <c r="B16" s="24"/>
      <c r="C16" s="70">
        <v>0</v>
      </c>
      <c r="D16" s="25">
        <v>0</v>
      </c>
      <c r="E16" s="233">
        <f t="shared" si="6"/>
        <v>0</v>
      </c>
      <c r="F16" s="70">
        <v>0</v>
      </c>
      <c r="G16" s="26"/>
      <c r="H16" s="53">
        <f t="shared" si="8"/>
        <v>0</v>
      </c>
      <c r="I16" s="49">
        <f t="shared" si="0"/>
        <v>0</v>
      </c>
      <c r="J16" s="53">
        <f t="shared" si="9"/>
        <v>0</v>
      </c>
      <c r="K16" s="49">
        <f t="shared" si="10"/>
        <v>0</v>
      </c>
      <c r="L16" s="72">
        <f t="shared" si="11"/>
        <v>0</v>
      </c>
      <c r="M16" s="104">
        <f t="shared" si="12"/>
        <v>0</v>
      </c>
      <c r="N16" s="8"/>
      <c r="O16" s="90">
        <f>IF(F16&gt;0,VLOOKUP(F16,'LTR-mai 2012'!$A$6:$B$89,2),0)</f>
        <v>0</v>
      </c>
      <c r="P16" s="1">
        <f>IF(G16&gt;0,VLOOKUP(G16,'LTR-mai 2012'!$A$6:$C$89,3),0)</f>
        <v>0</v>
      </c>
      <c r="Q16" s="67">
        <f t="shared" si="13"/>
        <v>0</v>
      </c>
      <c r="R16" s="66">
        <f t="shared" si="14"/>
        <v>0</v>
      </c>
      <c r="S16" s="8"/>
      <c r="T16" s="9" t="e">
        <f>$M16*#REF!</f>
        <v>#REF!</v>
      </c>
      <c r="V16" s="25"/>
      <c r="W16" s="9">
        <f t="shared" si="7"/>
        <v>0</v>
      </c>
    </row>
    <row r="17" spans="1:23" s="9" customFormat="1" ht="14.25" customHeight="1">
      <c r="A17" s="23"/>
      <c r="B17" s="24"/>
      <c r="C17" s="70">
        <v>0</v>
      </c>
      <c r="D17" s="25">
        <v>0</v>
      </c>
      <c r="E17" s="233">
        <f t="shared" si="6"/>
        <v>0</v>
      </c>
      <c r="F17" s="70">
        <v>0</v>
      </c>
      <c r="G17" s="26"/>
      <c r="H17" s="53">
        <f t="shared" si="8"/>
        <v>0</v>
      </c>
      <c r="I17" s="49">
        <f t="shared" si="0"/>
        <v>0</v>
      </c>
      <c r="J17" s="53">
        <f t="shared" si="9"/>
        <v>0</v>
      </c>
      <c r="K17" s="49">
        <f t="shared" si="10"/>
        <v>0</v>
      </c>
      <c r="L17" s="72">
        <f t="shared" si="11"/>
        <v>0</v>
      </c>
      <c r="M17" s="104">
        <f t="shared" si="12"/>
        <v>0</v>
      </c>
      <c r="N17" s="8"/>
      <c r="O17" s="90">
        <f>IF(F17&gt;0,VLOOKUP(F17,'LTR-mai 2012'!$A$6:$B$89,2),0)</f>
        <v>0</v>
      </c>
      <c r="P17" s="1">
        <f>IF(G17&gt;0,VLOOKUP(G17,'LTR-mai 2012'!$A$6:$C$89,3),0)</f>
        <v>0</v>
      </c>
      <c r="Q17" s="67">
        <f t="shared" si="13"/>
        <v>0</v>
      </c>
      <c r="R17" s="66">
        <f t="shared" si="14"/>
        <v>0</v>
      </c>
      <c r="S17" s="8"/>
      <c r="T17" s="9" t="e">
        <f>$M17*#REF!</f>
        <v>#REF!</v>
      </c>
      <c r="V17" s="25"/>
      <c r="W17" s="9">
        <f t="shared" si="7"/>
        <v>0</v>
      </c>
    </row>
    <row r="18" spans="1:23" s="9" customFormat="1" ht="14.25" customHeight="1">
      <c r="A18" s="23"/>
      <c r="B18" s="24"/>
      <c r="C18" s="70"/>
      <c r="D18" s="25"/>
      <c r="E18" s="233">
        <f t="shared" si="6"/>
        <v>0</v>
      </c>
      <c r="F18" s="70"/>
      <c r="G18" s="26"/>
      <c r="H18" s="53">
        <f t="shared" si="8"/>
        <v>0</v>
      </c>
      <c r="I18" s="49">
        <f t="shared" si="0"/>
        <v>0</v>
      </c>
      <c r="J18" s="53">
        <f t="shared" si="9"/>
        <v>0</v>
      </c>
      <c r="K18" s="49">
        <f t="shared" si="10"/>
        <v>0</v>
      </c>
      <c r="L18" s="72">
        <f t="shared" si="11"/>
        <v>0</v>
      </c>
      <c r="M18" s="104">
        <f t="shared" si="12"/>
        <v>0</v>
      </c>
      <c r="N18" s="8"/>
      <c r="O18" s="90">
        <f>IF(F18&gt;0,VLOOKUP(F18,'LTR-mai 2012'!$A$6:$B$89,2),0)</f>
        <v>0</v>
      </c>
      <c r="P18" s="1">
        <f>IF(G18&gt;0,VLOOKUP(G18,'LTR-mai 2012'!$A$6:$C$89,3),0)</f>
        <v>0</v>
      </c>
      <c r="Q18" s="67">
        <f t="shared" si="13"/>
        <v>0</v>
      </c>
      <c r="R18" s="66">
        <f t="shared" si="14"/>
        <v>0</v>
      </c>
      <c r="S18" s="8"/>
      <c r="T18" s="9" t="e">
        <f>$M18*#REF!</f>
        <v>#REF!</v>
      </c>
      <c r="V18" s="25"/>
      <c r="W18" s="9">
        <f t="shared" si="7"/>
        <v>0</v>
      </c>
    </row>
    <row r="19" spans="1:23" s="9" customFormat="1" ht="14.25" customHeight="1">
      <c r="A19" s="23"/>
      <c r="B19" s="24"/>
      <c r="C19" s="70"/>
      <c r="D19" s="25"/>
      <c r="E19" s="233">
        <f t="shared" si="6"/>
        <v>0</v>
      </c>
      <c r="F19" s="70"/>
      <c r="G19" s="26"/>
      <c r="H19" s="53">
        <f t="shared" si="8"/>
        <v>0</v>
      </c>
      <c r="I19" s="49">
        <f t="shared" si="0"/>
        <v>0</v>
      </c>
      <c r="J19" s="53">
        <f t="shared" si="9"/>
        <v>0</v>
      </c>
      <c r="K19" s="49">
        <f t="shared" si="10"/>
        <v>0</v>
      </c>
      <c r="L19" s="72">
        <f t="shared" si="11"/>
        <v>0</v>
      </c>
      <c r="M19" s="104">
        <f t="shared" si="12"/>
        <v>0</v>
      </c>
      <c r="N19" s="8"/>
      <c r="O19" s="90">
        <f>IF(F19&gt;0,VLOOKUP(F19,'LTR-mai 2012'!$A$6:$B$89,2),0)</f>
        <v>0</v>
      </c>
      <c r="P19" s="1">
        <f>IF(G19&gt;0,VLOOKUP(G19,'LTR-mai 2012'!$A$6:$C$89,3),0)</f>
        <v>0</v>
      </c>
      <c r="Q19" s="67">
        <f t="shared" si="13"/>
        <v>0</v>
      </c>
      <c r="R19" s="66">
        <f t="shared" si="14"/>
        <v>0</v>
      </c>
      <c r="S19" s="8"/>
      <c r="T19" s="9" t="e">
        <f>$M19*#REF!</f>
        <v>#REF!</v>
      </c>
      <c r="V19" s="25"/>
      <c r="W19" s="9">
        <f t="shared" si="7"/>
        <v>0</v>
      </c>
    </row>
    <row r="20" spans="1:23" s="9" customFormat="1" ht="14.25" customHeight="1">
      <c r="A20" s="23"/>
      <c r="B20" s="24"/>
      <c r="C20" s="70"/>
      <c r="D20" s="25"/>
      <c r="E20" s="233">
        <f t="shared" si="6"/>
        <v>0</v>
      </c>
      <c r="F20" s="70"/>
      <c r="G20" s="26"/>
      <c r="H20" s="53">
        <f t="shared" si="8"/>
        <v>0</v>
      </c>
      <c r="I20" s="49">
        <f t="shared" si="0"/>
        <v>0</v>
      </c>
      <c r="J20" s="53">
        <f t="shared" si="9"/>
        <v>0</v>
      </c>
      <c r="K20" s="49">
        <f t="shared" si="10"/>
        <v>0</v>
      </c>
      <c r="L20" s="72">
        <f t="shared" si="11"/>
        <v>0</v>
      </c>
      <c r="M20" s="104">
        <f t="shared" si="12"/>
        <v>0</v>
      </c>
      <c r="N20" s="8"/>
      <c r="O20" s="90">
        <f>IF(F20&gt;0,VLOOKUP(F20,'LTR-mai 2012'!$A$6:$B$89,2),0)</f>
        <v>0</v>
      </c>
      <c r="P20" s="1">
        <f>IF(G20&gt;0,VLOOKUP(G20,'LTR-mai 2012'!$A$6:$C$89,3),0)</f>
        <v>0</v>
      </c>
      <c r="Q20" s="67">
        <f t="shared" si="13"/>
        <v>0</v>
      </c>
      <c r="R20" s="66">
        <f t="shared" si="14"/>
        <v>0</v>
      </c>
      <c r="S20" s="8"/>
      <c r="T20" s="9" t="e">
        <f>$M20*#REF!</f>
        <v>#REF!</v>
      </c>
      <c r="V20" s="25"/>
      <c r="W20" s="9">
        <f t="shared" si="7"/>
        <v>0</v>
      </c>
    </row>
    <row r="21" spans="1:23" s="9" customFormat="1" ht="14.25" customHeight="1">
      <c r="A21" s="23"/>
      <c r="B21" s="24"/>
      <c r="C21" s="70"/>
      <c r="D21" s="25"/>
      <c r="E21" s="233">
        <f t="shared" si="6"/>
        <v>0</v>
      </c>
      <c r="F21" s="70"/>
      <c r="G21" s="26"/>
      <c r="H21" s="53">
        <f t="shared" si="8"/>
        <v>0</v>
      </c>
      <c r="I21" s="49">
        <f t="shared" si="0"/>
        <v>0</v>
      </c>
      <c r="J21" s="53">
        <f t="shared" si="9"/>
        <v>0</v>
      </c>
      <c r="K21" s="49">
        <f t="shared" si="10"/>
        <v>0</v>
      </c>
      <c r="L21" s="72">
        <f t="shared" si="11"/>
        <v>0</v>
      </c>
      <c r="M21" s="104">
        <f t="shared" si="12"/>
        <v>0</v>
      </c>
      <c r="N21" s="8"/>
      <c r="O21" s="90">
        <f>IF(F21&gt;0,VLOOKUP(F21,'LTR-mai 2012'!$A$6:$B$89,2),0)</f>
        <v>0</v>
      </c>
      <c r="P21" s="1">
        <f>IF(G21&gt;0,VLOOKUP(G21,'LTR-mai 2012'!$A$6:$C$89,3),0)</f>
        <v>0</v>
      </c>
      <c r="Q21" s="67">
        <f t="shared" si="13"/>
        <v>0</v>
      </c>
      <c r="R21" s="66">
        <f t="shared" si="14"/>
        <v>0</v>
      </c>
      <c r="S21" s="8"/>
      <c r="T21" s="9" t="e">
        <f>$M21*#REF!</f>
        <v>#REF!</v>
      </c>
      <c r="V21" s="25"/>
      <c r="W21" s="9">
        <f t="shared" si="7"/>
        <v>0</v>
      </c>
    </row>
    <row r="22" spans="1:23" s="9" customFormat="1" ht="14.25" customHeight="1">
      <c r="A22" s="23"/>
      <c r="B22" s="24"/>
      <c r="C22" s="70"/>
      <c r="D22" s="25"/>
      <c r="E22" s="233">
        <f t="shared" si="6"/>
        <v>0</v>
      </c>
      <c r="F22" s="70"/>
      <c r="G22" s="26"/>
      <c r="H22" s="53">
        <f t="shared" si="8"/>
        <v>0</v>
      </c>
      <c r="I22" s="49">
        <f t="shared" si="0"/>
        <v>0</v>
      </c>
      <c r="J22" s="53">
        <f t="shared" si="9"/>
        <v>0</v>
      </c>
      <c r="K22" s="49">
        <f t="shared" si="10"/>
        <v>0</v>
      </c>
      <c r="L22" s="72">
        <f t="shared" si="11"/>
        <v>0</v>
      </c>
      <c r="M22" s="104">
        <f t="shared" si="12"/>
        <v>0</v>
      </c>
      <c r="N22" s="8"/>
      <c r="O22" s="90">
        <f>IF(F22&gt;0,VLOOKUP(F22,'LTR-mai 2012'!$A$6:$B$89,2),0)</f>
        <v>0</v>
      </c>
      <c r="P22" s="1">
        <f>IF(G22&gt;0,VLOOKUP(G22,'LTR-mai 2012'!$A$6:$C$89,3),0)</f>
        <v>0</v>
      </c>
      <c r="Q22" s="67">
        <f t="shared" si="13"/>
        <v>0</v>
      </c>
      <c r="R22" s="66">
        <f t="shared" si="14"/>
        <v>0</v>
      </c>
      <c r="S22" s="8"/>
      <c r="T22" s="9" t="e">
        <f>$M22*#REF!</f>
        <v>#REF!</v>
      </c>
      <c r="V22" s="25"/>
      <c r="W22" s="9">
        <f t="shared" si="7"/>
        <v>0</v>
      </c>
    </row>
    <row r="23" spans="1:23" s="9" customFormat="1" ht="14.25" customHeight="1">
      <c r="A23" s="23"/>
      <c r="B23" s="24"/>
      <c r="C23" s="70"/>
      <c r="D23" s="25"/>
      <c r="E23" s="233">
        <f t="shared" si="6"/>
        <v>0</v>
      </c>
      <c r="F23" s="70"/>
      <c r="G23" s="26"/>
      <c r="H23" s="53">
        <f t="shared" si="8"/>
        <v>0</v>
      </c>
      <c r="I23" s="49">
        <f t="shared" si="0"/>
        <v>0</v>
      </c>
      <c r="J23" s="53">
        <f t="shared" si="9"/>
        <v>0</v>
      </c>
      <c r="K23" s="49">
        <f t="shared" si="10"/>
        <v>0</v>
      </c>
      <c r="L23" s="72">
        <f t="shared" si="11"/>
        <v>0</v>
      </c>
      <c r="M23" s="104">
        <f t="shared" si="12"/>
        <v>0</v>
      </c>
      <c r="N23" s="8"/>
      <c r="O23" s="90">
        <f>IF(F23&gt;0,VLOOKUP(F23,'LTR-mai 2012'!$A$6:$B$89,2),0)</f>
        <v>0</v>
      </c>
      <c r="P23" s="1">
        <f>IF(G23&gt;0,VLOOKUP(G23,'LTR-mai 2012'!$A$6:$C$89,3),0)</f>
        <v>0</v>
      </c>
      <c r="Q23" s="67">
        <f t="shared" si="13"/>
        <v>0</v>
      </c>
      <c r="R23" s="66">
        <f t="shared" si="14"/>
        <v>0</v>
      </c>
      <c r="S23" s="8"/>
      <c r="T23" s="9" t="e">
        <f>$M23*#REF!</f>
        <v>#REF!</v>
      </c>
      <c r="V23" s="25"/>
      <c r="W23" s="9">
        <f t="shared" si="7"/>
        <v>0</v>
      </c>
    </row>
    <row r="24" spans="1:23" s="9" customFormat="1" ht="14.25" customHeight="1">
      <c r="A24" s="23"/>
      <c r="B24" s="24"/>
      <c r="C24" s="70"/>
      <c r="D24" s="25"/>
      <c r="E24" s="233">
        <f t="shared" si="6"/>
        <v>0</v>
      </c>
      <c r="F24" s="70"/>
      <c r="G24" s="26"/>
      <c r="H24" s="53">
        <f t="shared" si="8"/>
        <v>0</v>
      </c>
      <c r="I24" s="49">
        <f t="shared" si="0"/>
        <v>0</v>
      </c>
      <c r="J24" s="53">
        <f t="shared" si="9"/>
        <v>0</v>
      </c>
      <c r="K24" s="49">
        <f t="shared" si="10"/>
        <v>0</v>
      </c>
      <c r="L24" s="72">
        <f t="shared" si="11"/>
        <v>0</v>
      </c>
      <c r="M24" s="104">
        <f t="shared" si="12"/>
        <v>0</v>
      </c>
      <c r="N24" s="8"/>
      <c r="O24" s="90">
        <f>IF(F24&gt;0,VLOOKUP(F24,'LTR-mai 2012'!$A$6:$B$89,2),0)</f>
        <v>0</v>
      </c>
      <c r="P24" s="1">
        <f>IF(G24&gt;0,VLOOKUP(G24,'LTR-mai 2012'!$A$6:$C$89,3),0)</f>
        <v>0</v>
      </c>
      <c r="Q24" s="67">
        <f t="shared" si="13"/>
        <v>0</v>
      </c>
      <c r="R24" s="66">
        <f t="shared" si="14"/>
        <v>0</v>
      </c>
      <c r="S24" s="8"/>
      <c r="T24" s="9" t="e">
        <f>$M24*#REF!</f>
        <v>#REF!</v>
      </c>
      <c r="V24" s="25"/>
      <c r="W24" s="9">
        <f t="shared" si="7"/>
        <v>0</v>
      </c>
    </row>
    <row r="25" spans="1:23" s="9" customFormat="1" ht="14.25" customHeight="1">
      <c r="A25" s="23"/>
      <c r="B25" s="24"/>
      <c r="C25" s="70"/>
      <c r="D25" s="25"/>
      <c r="E25" s="233">
        <f t="shared" si="6"/>
        <v>0</v>
      </c>
      <c r="F25" s="70"/>
      <c r="G25" s="26"/>
      <c r="H25" s="53">
        <f t="shared" si="8"/>
        <v>0</v>
      </c>
      <c r="I25" s="49">
        <f t="shared" si="0"/>
        <v>0</v>
      </c>
      <c r="J25" s="53">
        <f t="shared" si="9"/>
        <v>0</v>
      </c>
      <c r="K25" s="49">
        <f t="shared" si="10"/>
        <v>0</v>
      </c>
      <c r="L25" s="72">
        <f t="shared" si="11"/>
        <v>0</v>
      </c>
      <c r="M25" s="104">
        <f t="shared" si="12"/>
        <v>0</v>
      </c>
      <c r="N25" s="8"/>
      <c r="O25" s="90">
        <f>IF(F25&gt;0,VLOOKUP(F25,'LTR-mai 2012'!$A$6:$B$89,2),0)</f>
        <v>0</v>
      </c>
      <c r="P25" s="1">
        <f>IF(G25&gt;0,VLOOKUP(G25,'LTR-mai 2012'!$A$6:$C$89,3),0)</f>
        <v>0</v>
      </c>
      <c r="Q25" s="67">
        <f t="shared" si="13"/>
        <v>0</v>
      </c>
      <c r="R25" s="66">
        <f t="shared" si="14"/>
        <v>0</v>
      </c>
      <c r="S25" s="8"/>
      <c r="T25" s="9" t="e">
        <f>$M25*#REF!</f>
        <v>#REF!</v>
      </c>
      <c r="V25" s="25"/>
      <c r="W25" s="9">
        <f t="shared" si="7"/>
        <v>0</v>
      </c>
    </row>
    <row r="26" spans="1:23" s="9" customFormat="1" ht="14.25" customHeight="1">
      <c r="A26" s="23"/>
      <c r="B26" s="24"/>
      <c r="C26" s="70"/>
      <c r="D26" s="25"/>
      <c r="E26" s="233">
        <f t="shared" si="6"/>
        <v>0</v>
      </c>
      <c r="F26" s="70"/>
      <c r="G26" s="26"/>
      <c r="H26" s="53">
        <f t="shared" si="8"/>
        <v>0</v>
      </c>
      <c r="I26" s="49">
        <f t="shared" si="0"/>
        <v>0</v>
      </c>
      <c r="J26" s="53">
        <f t="shared" si="9"/>
        <v>0</v>
      </c>
      <c r="K26" s="49">
        <f t="shared" si="10"/>
        <v>0</v>
      </c>
      <c r="L26" s="72">
        <f t="shared" si="11"/>
        <v>0</v>
      </c>
      <c r="M26" s="104">
        <f t="shared" si="12"/>
        <v>0</v>
      </c>
      <c r="N26" s="8"/>
      <c r="O26" s="90">
        <f>IF(F26&gt;0,VLOOKUP(F26,'LTR-mai 2012'!$A$6:$B$89,2),0)</f>
        <v>0</v>
      </c>
      <c r="P26" s="1">
        <f>IF(G26&gt;0,VLOOKUP(G26,'LTR-mai 2012'!$A$6:$C$89,3),0)</f>
        <v>0</v>
      </c>
      <c r="Q26" s="67">
        <f t="shared" si="13"/>
        <v>0</v>
      </c>
      <c r="R26" s="66">
        <f t="shared" si="14"/>
        <v>0</v>
      </c>
      <c r="S26" s="8"/>
      <c r="T26" s="9" t="e">
        <f>$M26*#REF!</f>
        <v>#REF!</v>
      </c>
      <c r="V26" s="25"/>
      <c r="W26" s="9">
        <f t="shared" si="7"/>
        <v>0</v>
      </c>
    </row>
    <row r="27" spans="1:23" s="9" customFormat="1" ht="14.25" customHeight="1">
      <c r="A27" s="23"/>
      <c r="B27" s="24"/>
      <c r="C27" s="70"/>
      <c r="D27" s="25"/>
      <c r="E27" s="233">
        <f t="shared" si="6"/>
        <v>0</v>
      </c>
      <c r="F27" s="70"/>
      <c r="G27" s="26"/>
      <c r="H27" s="53">
        <f t="shared" si="8"/>
        <v>0</v>
      </c>
      <c r="I27" s="49">
        <f t="shared" si="0"/>
        <v>0</v>
      </c>
      <c r="J27" s="53">
        <f t="shared" si="9"/>
        <v>0</v>
      </c>
      <c r="K27" s="49">
        <f t="shared" si="10"/>
        <v>0</v>
      </c>
      <c r="L27" s="72">
        <f t="shared" si="11"/>
        <v>0</v>
      </c>
      <c r="M27" s="104">
        <f t="shared" si="12"/>
        <v>0</v>
      </c>
      <c r="N27" s="8"/>
      <c r="O27" s="90">
        <f>IF(F27&gt;0,VLOOKUP(F27,'LTR-mai 2012'!$A$6:$B$89,2),0)</f>
        <v>0</v>
      </c>
      <c r="P27" s="1">
        <f>IF(G27&gt;0,VLOOKUP(G27,'LTR-mai 2012'!$A$6:$C$89,3),0)</f>
        <v>0</v>
      </c>
      <c r="Q27" s="67">
        <f t="shared" si="13"/>
        <v>0</v>
      </c>
      <c r="R27" s="66">
        <f t="shared" si="14"/>
        <v>0</v>
      </c>
      <c r="S27" s="8"/>
      <c r="T27" s="9" t="e">
        <f>$M27*#REF!</f>
        <v>#REF!</v>
      </c>
      <c r="V27" s="25"/>
      <c r="W27" s="9">
        <f t="shared" si="7"/>
        <v>0</v>
      </c>
    </row>
    <row r="28" spans="1:23" s="9" customFormat="1" ht="14.25" customHeight="1">
      <c r="A28" s="23"/>
      <c r="B28" s="24"/>
      <c r="C28" s="70"/>
      <c r="D28" s="25"/>
      <c r="E28" s="233">
        <f t="shared" si="6"/>
        <v>0</v>
      </c>
      <c r="F28" s="70"/>
      <c r="G28" s="26"/>
      <c r="H28" s="53">
        <f t="shared" si="8"/>
        <v>0</v>
      </c>
      <c r="I28" s="49">
        <f t="shared" si="0"/>
        <v>0</v>
      </c>
      <c r="J28" s="53">
        <f t="shared" si="9"/>
        <v>0</v>
      </c>
      <c r="K28" s="49">
        <f t="shared" si="10"/>
        <v>0</v>
      </c>
      <c r="L28" s="72">
        <f t="shared" si="11"/>
        <v>0</v>
      </c>
      <c r="M28" s="104">
        <f t="shared" si="12"/>
        <v>0</v>
      </c>
      <c r="N28" s="8"/>
      <c r="O28" s="90">
        <f>IF(F28&gt;0,VLOOKUP(F28,'LTR-mai 2012'!$A$6:$B$89,2),0)</f>
        <v>0</v>
      </c>
      <c r="P28" s="1">
        <f>IF(G28&gt;0,VLOOKUP(G28,'LTR-mai 2012'!$A$6:$C$89,3),0)</f>
        <v>0</v>
      </c>
      <c r="Q28" s="67">
        <f t="shared" si="13"/>
        <v>0</v>
      </c>
      <c r="R28" s="66">
        <f t="shared" si="14"/>
        <v>0</v>
      </c>
      <c r="S28" s="8"/>
      <c r="T28" s="9" t="e">
        <f>$M28*#REF!</f>
        <v>#REF!</v>
      </c>
      <c r="V28" s="25"/>
      <c r="W28" s="9">
        <f t="shared" si="7"/>
        <v>0</v>
      </c>
    </row>
    <row r="29" spans="1:23" s="9" customFormat="1" ht="14.25" customHeight="1">
      <c r="A29" s="23"/>
      <c r="B29" s="24"/>
      <c r="C29" s="70"/>
      <c r="D29" s="25"/>
      <c r="E29" s="233">
        <f t="shared" si="6"/>
        <v>0</v>
      </c>
      <c r="F29" s="70"/>
      <c r="G29" s="26"/>
      <c r="H29" s="53">
        <f t="shared" si="8"/>
        <v>0</v>
      </c>
      <c r="I29" s="49">
        <f t="shared" si="0"/>
        <v>0</v>
      </c>
      <c r="J29" s="53">
        <f t="shared" si="9"/>
        <v>0</v>
      </c>
      <c r="K29" s="49">
        <f t="shared" si="10"/>
        <v>0</v>
      </c>
      <c r="L29" s="72">
        <f t="shared" si="11"/>
        <v>0</v>
      </c>
      <c r="M29" s="104">
        <f t="shared" si="12"/>
        <v>0</v>
      </c>
      <c r="N29" s="8"/>
      <c r="O29" s="90">
        <f>IF(F29&gt;0,VLOOKUP(F29,'LTR-mai 2012'!$A$6:$B$89,2),0)</f>
        <v>0</v>
      </c>
      <c r="P29" s="1">
        <f>IF(G29&gt;0,VLOOKUP(G29,'LTR-mai 2012'!$A$6:$C$89,3),0)</f>
        <v>0</v>
      </c>
      <c r="Q29" s="67">
        <f t="shared" si="13"/>
        <v>0</v>
      </c>
      <c r="R29" s="66">
        <f t="shared" si="14"/>
        <v>0</v>
      </c>
      <c r="S29" s="8"/>
      <c r="T29" s="9" t="e">
        <f>$M29*#REF!</f>
        <v>#REF!</v>
      </c>
      <c r="V29" s="25"/>
      <c r="W29" s="9">
        <f t="shared" si="7"/>
        <v>0</v>
      </c>
    </row>
    <row r="30" spans="1:23" s="9" customFormat="1" ht="14.25" customHeight="1">
      <c r="A30" s="23"/>
      <c r="B30" s="24"/>
      <c r="C30" s="70"/>
      <c r="D30" s="25"/>
      <c r="E30" s="233">
        <f t="shared" si="6"/>
        <v>0</v>
      </c>
      <c r="F30" s="70"/>
      <c r="G30" s="26"/>
      <c r="H30" s="53">
        <f aca="true" t="shared" si="15" ref="H30:H41">+Q30-(5/52*Q30)</f>
        <v>0</v>
      </c>
      <c r="I30" s="49">
        <f t="shared" si="0"/>
        <v>0</v>
      </c>
      <c r="J30" s="53">
        <f t="shared" si="1"/>
        <v>0</v>
      </c>
      <c r="K30" s="49">
        <f t="shared" si="2"/>
        <v>0</v>
      </c>
      <c r="L30" s="72">
        <f aca="true" t="shared" si="16" ref="L30:L41">SUM(H30:K30)*$L$8</f>
        <v>0</v>
      </c>
      <c r="M30" s="104">
        <f t="shared" si="3"/>
        <v>0</v>
      </c>
      <c r="N30" s="8"/>
      <c r="O30" s="90">
        <f>IF(F30&gt;0,VLOOKUP(F30,'LTR-mai 2012'!$A$6:$B$89,2),0)</f>
        <v>0</v>
      </c>
      <c r="P30" s="1">
        <f>IF(G30&gt;0,VLOOKUP(G30,'LTR-mai 2012'!$A$6:$C$89,3),0)</f>
        <v>0</v>
      </c>
      <c r="Q30" s="67">
        <f t="shared" si="4"/>
        <v>0</v>
      </c>
      <c r="R30" s="66">
        <f t="shared" si="5"/>
        <v>0</v>
      </c>
      <c r="S30" s="8"/>
      <c r="T30" s="9" t="e">
        <f>$M30*#REF!</f>
        <v>#REF!</v>
      </c>
      <c r="V30" s="25"/>
      <c r="W30" s="9">
        <f t="shared" si="7"/>
        <v>0</v>
      </c>
    </row>
    <row r="31" spans="1:23" s="9" customFormat="1" ht="14.25" customHeight="1">
      <c r="A31" s="23"/>
      <c r="B31" s="24"/>
      <c r="C31" s="70"/>
      <c r="D31" s="25"/>
      <c r="E31" s="233">
        <f t="shared" si="6"/>
        <v>0</v>
      </c>
      <c r="F31" s="70"/>
      <c r="G31" s="26"/>
      <c r="H31" s="53">
        <f t="shared" si="15"/>
        <v>0</v>
      </c>
      <c r="I31" s="49">
        <f t="shared" si="0"/>
        <v>0</v>
      </c>
      <c r="J31" s="53">
        <f t="shared" si="1"/>
        <v>0</v>
      </c>
      <c r="K31" s="49">
        <f t="shared" si="2"/>
        <v>0</v>
      </c>
      <c r="L31" s="72">
        <f t="shared" si="16"/>
        <v>0</v>
      </c>
      <c r="M31" s="104">
        <f t="shared" si="3"/>
        <v>0</v>
      </c>
      <c r="N31" s="8"/>
      <c r="O31" s="90">
        <f>IF(F31&gt;0,VLOOKUP(F31,'LTR-mai 2012'!$A$6:$B$89,2),0)</f>
        <v>0</v>
      </c>
      <c r="P31" s="1">
        <f>IF(G31&gt;0,VLOOKUP(G31,'LTR-mai 2012'!$A$6:$C$89,3),0)</f>
        <v>0</v>
      </c>
      <c r="Q31" s="67">
        <f t="shared" si="4"/>
        <v>0</v>
      </c>
      <c r="R31" s="66">
        <f t="shared" si="5"/>
        <v>0</v>
      </c>
      <c r="S31" s="8"/>
      <c r="T31" s="9" t="e">
        <f>$M31*#REF!</f>
        <v>#REF!</v>
      </c>
      <c r="V31" s="25"/>
      <c r="W31" s="9">
        <f t="shared" si="7"/>
        <v>0</v>
      </c>
    </row>
    <row r="32" spans="1:23" s="9" customFormat="1" ht="14.25" customHeight="1">
      <c r="A32" s="23"/>
      <c r="B32" s="24"/>
      <c r="C32" s="70"/>
      <c r="D32" s="25"/>
      <c r="E32" s="233">
        <f t="shared" si="6"/>
        <v>0</v>
      </c>
      <c r="F32" s="70"/>
      <c r="G32" s="26"/>
      <c r="H32" s="53">
        <f t="shared" si="15"/>
        <v>0</v>
      </c>
      <c r="I32" s="49">
        <f t="shared" si="0"/>
        <v>0</v>
      </c>
      <c r="J32" s="53">
        <f t="shared" si="1"/>
        <v>0</v>
      </c>
      <c r="K32" s="49">
        <f t="shared" si="2"/>
        <v>0</v>
      </c>
      <c r="L32" s="72">
        <f t="shared" si="16"/>
        <v>0</v>
      </c>
      <c r="M32" s="104">
        <f t="shared" si="3"/>
        <v>0</v>
      </c>
      <c r="N32" s="8"/>
      <c r="O32" s="90">
        <f>IF(F32&gt;0,VLOOKUP(F32,'LTR-mai 2012'!$A$6:$B$89,2),0)</f>
        <v>0</v>
      </c>
      <c r="P32" s="1">
        <f>IF(G32&gt;0,VLOOKUP(G32,'LTR-mai 2012'!$A$6:$C$89,3),0)</f>
        <v>0</v>
      </c>
      <c r="Q32" s="67">
        <f t="shared" si="4"/>
        <v>0</v>
      </c>
      <c r="R32" s="66">
        <f t="shared" si="5"/>
        <v>0</v>
      </c>
      <c r="S32" s="8"/>
      <c r="T32" s="9" t="e">
        <f>$M32*#REF!</f>
        <v>#REF!</v>
      </c>
      <c r="V32" s="25"/>
      <c r="W32" s="9">
        <f t="shared" si="7"/>
        <v>0</v>
      </c>
    </row>
    <row r="33" spans="1:23" s="9" customFormat="1" ht="14.25" customHeight="1">
      <c r="A33" s="23"/>
      <c r="B33" s="24"/>
      <c r="C33" s="70"/>
      <c r="D33" s="25"/>
      <c r="E33" s="233">
        <f t="shared" si="6"/>
        <v>0</v>
      </c>
      <c r="F33" s="70"/>
      <c r="G33" s="26"/>
      <c r="H33" s="53">
        <f t="shared" si="15"/>
        <v>0</v>
      </c>
      <c r="I33" s="49">
        <f t="shared" si="0"/>
        <v>0</v>
      </c>
      <c r="J33" s="53">
        <f t="shared" si="1"/>
        <v>0</v>
      </c>
      <c r="K33" s="49">
        <f t="shared" si="2"/>
        <v>0</v>
      </c>
      <c r="L33" s="72">
        <f t="shared" si="16"/>
        <v>0</v>
      </c>
      <c r="M33" s="104">
        <f t="shared" si="3"/>
        <v>0</v>
      </c>
      <c r="N33" s="8"/>
      <c r="O33" s="90">
        <f>IF(F33&gt;0,VLOOKUP(F33,'LTR-mai 2012'!$A$6:$B$89,2),0)</f>
        <v>0</v>
      </c>
      <c r="P33" s="1">
        <f>IF(G33&gt;0,VLOOKUP(G33,'LTR-mai 2012'!$A$6:$C$89,3),0)</f>
        <v>0</v>
      </c>
      <c r="Q33" s="67">
        <f t="shared" si="4"/>
        <v>0</v>
      </c>
      <c r="R33" s="66">
        <f t="shared" si="5"/>
        <v>0</v>
      </c>
      <c r="S33" s="8"/>
      <c r="T33" s="9" t="e">
        <f>$M33*#REF!</f>
        <v>#REF!</v>
      </c>
      <c r="V33" s="25"/>
      <c r="W33" s="9">
        <f t="shared" si="7"/>
        <v>0</v>
      </c>
    </row>
    <row r="34" spans="1:23" s="9" customFormat="1" ht="14.25" customHeight="1">
      <c r="A34" s="23"/>
      <c r="B34" s="24"/>
      <c r="C34" s="70"/>
      <c r="D34" s="25"/>
      <c r="E34" s="233">
        <f t="shared" si="6"/>
        <v>0</v>
      </c>
      <c r="F34" s="70"/>
      <c r="G34" s="26"/>
      <c r="H34" s="53">
        <f t="shared" si="15"/>
        <v>0</v>
      </c>
      <c r="I34" s="49">
        <f t="shared" si="0"/>
        <v>0</v>
      </c>
      <c r="J34" s="53">
        <f t="shared" si="1"/>
        <v>0</v>
      </c>
      <c r="K34" s="49">
        <f t="shared" si="2"/>
        <v>0</v>
      </c>
      <c r="L34" s="72">
        <f t="shared" si="16"/>
        <v>0</v>
      </c>
      <c r="M34" s="104">
        <f t="shared" si="3"/>
        <v>0</v>
      </c>
      <c r="N34" s="8"/>
      <c r="O34" s="90">
        <f>IF(F34&gt;0,VLOOKUP(F34,'LTR-mai 2012'!$A$6:$B$89,2),0)</f>
        <v>0</v>
      </c>
      <c r="P34" s="1">
        <f>IF(G34&gt;0,VLOOKUP(G34,'LTR-mai 2012'!$A$6:$C$89,3),0)</f>
        <v>0</v>
      </c>
      <c r="Q34" s="67">
        <f t="shared" si="4"/>
        <v>0</v>
      </c>
      <c r="R34" s="66">
        <f t="shared" si="5"/>
        <v>0</v>
      </c>
      <c r="S34" s="8"/>
      <c r="T34" s="9" t="e">
        <f>$M34*#REF!</f>
        <v>#REF!</v>
      </c>
      <c r="V34" s="25"/>
      <c r="W34" s="9">
        <f t="shared" si="7"/>
        <v>0</v>
      </c>
    </row>
    <row r="35" spans="1:23" s="9" customFormat="1" ht="14.25" customHeight="1">
      <c r="A35" s="23"/>
      <c r="B35" s="24"/>
      <c r="C35" s="70"/>
      <c r="D35" s="25"/>
      <c r="E35" s="233">
        <f t="shared" si="6"/>
        <v>0</v>
      </c>
      <c r="F35" s="70"/>
      <c r="G35" s="26"/>
      <c r="H35" s="53">
        <f t="shared" si="15"/>
        <v>0</v>
      </c>
      <c r="I35" s="49">
        <f t="shared" si="0"/>
        <v>0</v>
      </c>
      <c r="J35" s="53">
        <f t="shared" si="1"/>
        <v>0</v>
      </c>
      <c r="K35" s="49">
        <f t="shared" si="2"/>
        <v>0</v>
      </c>
      <c r="L35" s="72">
        <f t="shared" si="16"/>
        <v>0</v>
      </c>
      <c r="M35" s="104">
        <f t="shared" si="3"/>
        <v>0</v>
      </c>
      <c r="N35" s="8"/>
      <c r="O35" s="90">
        <f>IF(F35&gt;0,VLOOKUP(F35,'LTR-mai 2012'!$A$6:$B$89,2),0)</f>
        <v>0</v>
      </c>
      <c r="P35" s="1">
        <f>IF(G35&gt;0,VLOOKUP(G35,'LTR-mai 2012'!$A$6:$C$89,3),0)</f>
        <v>0</v>
      </c>
      <c r="Q35" s="67">
        <f t="shared" si="4"/>
        <v>0</v>
      </c>
      <c r="R35" s="66">
        <f t="shared" si="5"/>
        <v>0</v>
      </c>
      <c r="S35" s="8"/>
      <c r="T35" s="9" t="e">
        <f>$M35*#REF!</f>
        <v>#REF!</v>
      </c>
      <c r="V35" s="25"/>
      <c r="W35" s="9">
        <f t="shared" si="7"/>
        <v>0</v>
      </c>
    </row>
    <row r="36" spans="1:23" s="9" customFormat="1" ht="14.25" customHeight="1">
      <c r="A36" s="23"/>
      <c r="B36" s="24"/>
      <c r="C36" s="70"/>
      <c r="D36" s="25"/>
      <c r="E36" s="233">
        <f t="shared" si="6"/>
        <v>0</v>
      </c>
      <c r="F36" s="70"/>
      <c r="G36" s="26"/>
      <c r="H36" s="53">
        <f t="shared" si="15"/>
        <v>0</v>
      </c>
      <c r="I36" s="49">
        <f t="shared" si="0"/>
        <v>0</v>
      </c>
      <c r="J36" s="53">
        <f t="shared" si="1"/>
        <v>0</v>
      </c>
      <c r="K36" s="49">
        <f t="shared" si="2"/>
        <v>0</v>
      </c>
      <c r="L36" s="72">
        <f t="shared" si="16"/>
        <v>0</v>
      </c>
      <c r="M36" s="104">
        <f t="shared" si="3"/>
        <v>0</v>
      </c>
      <c r="N36" s="19"/>
      <c r="O36" s="90">
        <f>IF(F36&gt;0,VLOOKUP(F36,'LTR-mai 2012'!$A$6:$B$89,2),0)</f>
        <v>0</v>
      </c>
      <c r="P36" s="1">
        <f>IF(G36&gt;0,VLOOKUP(G36,'LTR-mai 2012'!$A$6:$C$89,3),0)</f>
        <v>0</v>
      </c>
      <c r="Q36" s="67">
        <f t="shared" si="4"/>
        <v>0</v>
      </c>
      <c r="R36" s="66">
        <f t="shared" si="5"/>
        <v>0</v>
      </c>
      <c r="S36" s="8"/>
      <c r="T36" s="9" t="e">
        <f>$M36*#REF!</f>
        <v>#REF!</v>
      </c>
      <c r="V36" s="25"/>
      <c r="W36" s="9">
        <f t="shared" si="7"/>
        <v>0</v>
      </c>
    </row>
    <row r="37" spans="1:23" s="9" customFormat="1" ht="14.25" customHeight="1">
      <c r="A37" s="23"/>
      <c r="B37" s="24"/>
      <c r="C37" s="70"/>
      <c r="D37" s="25"/>
      <c r="E37" s="233">
        <f t="shared" si="6"/>
        <v>0</v>
      </c>
      <c r="F37" s="70"/>
      <c r="G37" s="26"/>
      <c r="H37" s="53">
        <f t="shared" si="15"/>
        <v>0</v>
      </c>
      <c r="I37" s="49">
        <f t="shared" si="0"/>
        <v>0</v>
      </c>
      <c r="J37" s="53">
        <f t="shared" si="1"/>
        <v>0</v>
      </c>
      <c r="K37" s="49">
        <f t="shared" si="2"/>
        <v>0</v>
      </c>
      <c r="L37" s="72">
        <f t="shared" si="16"/>
        <v>0</v>
      </c>
      <c r="M37" s="104">
        <f t="shared" si="3"/>
        <v>0</v>
      </c>
      <c r="N37" s="19"/>
      <c r="O37" s="90">
        <f>IF(F37&gt;0,VLOOKUP(F37,'LTR-mai 2012'!$A$6:$B$89,2),0)</f>
        <v>0</v>
      </c>
      <c r="P37" s="1">
        <f>IF(G37&gt;0,VLOOKUP(G37,'LTR-mai 2012'!$A$6:$C$89,3),0)</f>
        <v>0</v>
      </c>
      <c r="Q37" s="67">
        <f t="shared" si="4"/>
        <v>0</v>
      </c>
      <c r="R37" s="66">
        <f t="shared" si="5"/>
        <v>0</v>
      </c>
      <c r="S37" s="8"/>
      <c r="T37" s="9" t="e">
        <f>$M37*#REF!</f>
        <v>#REF!</v>
      </c>
      <c r="V37" s="25"/>
      <c r="W37" s="9">
        <f t="shared" si="7"/>
        <v>0</v>
      </c>
    </row>
    <row r="38" spans="1:23" s="9" customFormat="1" ht="14.25" customHeight="1">
      <c r="A38" s="23"/>
      <c r="B38" s="24"/>
      <c r="C38" s="70"/>
      <c r="D38" s="25"/>
      <c r="E38" s="233">
        <f t="shared" si="6"/>
        <v>0</v>
      </c>
      <c r="F38" s="70"/>
      <c r="G38" s="26"/>
      <c r="H38" s="53">
        <f t="shared" si="15"/>
        <v>0</v>
      </c>
      <c r="I38" s="49">
        <f t="shared" si="0"/>
        <v>0</v>
      </c>
      <c r="J38" s="53">
        <f t="shared" si="1"/>
        <v>0</v>
      </c>
      <c r="K38" s="49">
        <f t="shared" si="2"/>
        <v>0</v>
      </c>
      <c r="L38" s="72">
        <f t="shared" si="16"/>
        <v>0</v>
      </c>
      <c r="M38" s="104">
        <f t="shared" si="3"/>
        <v>0</v>
      </c>
      <c r="N38" s="20"/>
      <c r="O38" s="90">
        <f>IF(F38&gt;0,VLOOKUP(F38,'LTR-mai 2012'!$A$6:$B$89,2),0)</f>
        <v>0</v>
      </c>
      <c r="P38" s="1">
        <f>IF(G38&gt;0,VLOOKUP(G38,'LTR-mai 2012'!$A$6:$C$89,3),0)</f>
        <v>0</v>
      </c>
      <c r="Q38" s="68">
        <f t="shared" si="4"/>
        <v>0</v>
      </c>
      <c r="R38" s="66">
        <f t="shared" si="5"/>
        <v>0</v>
      </c>
      <c r="S38" s="8"/>
      <c r="T38" s="9" t="e">
        <f>$M38*#REF!</f>
        <v>#REF!</v>
      </c>
      <c r="V38" s="25"/>
      <c r="W38" s="9">
        <f t="shared" si="7"/>
        <v>0</v>
      </c>
    </row>
    <row r="39" spans="1:23" s="9" customFormat="1" ht="14.25" customHeight="1">
      <c r="A39" s="23"/>
      <c r="B39" s="24"/>
      <c r="C39" s="70"/>
      <c r="D39" s="25"/>
      <c r="E39" s="233">
        <f t="shared" si="6"/>
        <v>0</v>
      </c>
      <c r="F39" s="70"/>
      <c r="G39" s="26"/>
      <c r="H39" s="53">
        <f t="shared" si="15"/>
        <v>0</v>
      </c>
      <c r="I39" s="49">
        <f t="shared" si="0"/>
        <v>0</v>
      </c>
      <c r="J39" s="53">
        <f t="shared" si="1"/>
        <v>0</v>
      </c>
      <c r="K39" s="49">
        <f t="shared" si="2"/>
        <v>0</v>
      </c>
      <c r="L39" s="72">
        <f t="shared" si="16"/>
        <v>0</v>
      </c>
      <c r="M39" s="104">
        <f t="shared" si="3"/>
        <v>0</v>
      </c>
      <c r="N39" s="20"/>
      <c r="O39" s="90">
        <f>IF(F39&gt;0,VLOOKUP(F39,'LTR-mai 2012'!$A$6:$B$89,2),0)</f>
        <v>0</v>
      </c>
      <c r="P39" s="1">
        <f>IF(G39&gt;0,VLOOKUP(G39,'LTR-mai 2012'!$A$6:$C$89,3),0)</f>
        <v>0</v>
      </c>
      <c r="Q39" s="68">
        <f t="shared" si="4"/>
        <v>0</v>
      </c>
      <c r="R39" s="66">
        <f t="shared" si="5"/>
        <v>0</v>
      </c>
      <c r="S39" s="8"/>
      <c r="T39" s="9" t="e">
        <f>$M39*#REF!</f>
        <v>#REF!</v>
      </c>
      <c r="V39" s="25"/>
      <c r="W39" s="9">
        <f t="shared" si="7"/>
        <v>0</v>
      </c>
    </row>
    <row r="40" spans="1:23" s="9" customFormat="1" ht="14.25" customHeight="1">
      <c r="A40" s="23"/>
      <c r="B40" s="48"/>
      <c r="C40" s="70"/>
      <c r="D40" s="25"/>
      <c r="E40" s="233">
        <f t="shared" si="6"/>
        <v>0</v>
      </c>
      <c r="F40" s="70"/>
      <c r="G40" s="26"/>
      <c r="H40" s="53">
        <f t="shared" si="15"/>
        <v>0</v>
      </c>
      <c r="I40" s="49">
        <f t="shared" si="0"/>
        <v>0</v>
      </c>
      <c r="J40" s="53">
        <f t="shared" si="1"/>
        <v>0</v>
      </c>
      <c r="K40" s="49">
        <f t="shared" si="2"/>
        <v>0</v>
      </c>
      <c r="L40" s="72">
        <f t="shared" si="16"/>
        <v>0</v>
      </c>
      <c r="M40" s="104">
        <f t="shared" si="3"/>
        <v>0</v>
      </c>
      <c r="N40" s="20"/>
      <c r="O40" s="90">
        <f>IF(F40&gt;0,VLOOKUP(F40,'LTR-mai 2012'!$A$6:$B$89,2),0)</f>
        <v>0</v>
      </c>
      <c r="P40" s="1">
        <f>IF(G40&gt;0,VLOOKUP(G40,'LTR-mai 2012'!$A$6:$C$89,3),0)</f>
        <v>0</v>
      </c>
      <c r="Q40" s="68">
        <f t="shared" si="4"/>
        <v>0</v>
      </c>
      <c r="R40" s="66">
        <f t="shared" si="5"/>
        <v>0</v>
      </c>
      <c r="S40" s="8"/>
      <c r="T40" s="9" t="e">
        <f>$M40*#REF!</f>
        <v>#REF!</v>
      </c>
      <c r="V40" s="25"/>
      <c r="W40" s="9">
        <f t="shared" si="7"/>
        <v>0</v>
      </c>
    </row>
    <row r="41" spans="1:23" s="9" customFormat="1" ht="14.25" customHeight="1" thickBot="1">
      <c r="A41" s="121" t="s">
        <v>124</v>
      </c>
      <c r="B41" s="122"/>
      <c r="C41" s="123"/>
      <c r="D41" s="124"/>
      <c r="E41" s="234">
        <v>1650</v>
      </c>
      <c r="F41" s="123"/>
      <c r="G41" s="125"/>
      <c r="H41" s="126">
        <f t="shared" si="15"/>
        <v>0</v>
      </c>
      <c r="I41" s="127">
        <f t="shared" si="0"/>
        <v>0</v>
      </c>
      <c r="J41" s="126">
        <f t="shared" si="1"/>
        <v>0</v>
      </c>
      <c r="K41" s="127">
        <f t="shared" si="2"/>
        <v>0</v>
      </c>
      <c r="L41" s="128">
        <f t="shared" si="16"/>
        <v>0</v>
      </c>
      <c r="M41" s="129">
        <f t="shared" si="3"/>
        <v>0</v>
      </c>
      <c r="N41" s="20"/>
      <c r="O41" s="90">
        <f>IF(F41&gt;0,VLOOKUP(F41,'LTR-mai 2012'!$A$6:$B$89,2),0)</f>
        <v>0</v>
      </c>
      <c r="P41" s="1">
        <f>IF(G41&gt;0,VLOOKUP(G41,'LTR-mai 2012'!$A$6:$C$89,3),0)</f>
        <v>0</v>
      </c>
      <c r="Q41" s="68">
        <f t="shared" si="4"/>
        <v>0</v>
      </c>
      <c r="R41" s="66">
        <f t="shared" si="5"/>
        <v>0</v>
      </c>
      <c r="S41" s="8"/>
      <c r="T41" s="9" t="e">
        <f>$M41*#REF!</f>
        <v>#REF!</v>
      </c>
      <c r="V41" s="25"/>
      <c r="W41" s="9">
        <f t="shared" si="7"/>
        <v>0</v>
      </c>
    </row>
    <row r="42" spans="1:23" s="9" customFormat="1" ht="14.25" customHeight="1">
      <c r="A42" s="23"/>
      <c r="B42" s="48"/>
      <c r="C42" s="136"/>
      <c r="D42" s="25"/>
      <c r="E42" s="233">
        <f>C42*D42*$E$41/12</f>
        <v>0</v>
      </c>
      <c r="F42" s="136"/>
      <c r="G42" s="26"/>
      <c r="H42" s="53">
        <f>+Q42-(6/52*Q42)</f>
        <v>0</v>
      </c>
      <c r="I42" s="49">
        <f>+H42*$I$9</f>
        <v>0</v>
      </c>
      <c r="J42" s="53">
        <f t="shared" si="1"/>
        <v>0</v>
      </c>
      <c r="K42" s="49">
        <f t="shared" si="2"/>
        <v>0</v>
      </c>
      <c r="L42" s="72">
        <f>SUM(H42:I42)*$L$9+J42*$L$8+K42*$L$9</f>
        <v>0</v>
      </c>
      <c r="M42" s="104">
        <f t="shared" si="3"/>
        <v>0</v>
      </c>
      <c r="N42" s="19"/>
      <c r="O42" s="90">
        <f>IF(F42&gt;0,VLOOKUP(F42,'LTR-mai 2012'!$A$6:$B$89,2),0)</f>
        <v>0</v>
      </c>
      <c r="P42" s="1">
        <f>IF(G42&gt;0,VLOOKUP(G42,'LTR-mai 2012'!$A$6:$C$89,3),0)</f>
        <v>0</v>
      </c>
      <c r="Q42" s="67">
        <f t="shared" si="4"/>
        <v>0</v>
      </c>
      <c r="R42" s="66">
        <f t="shared" si="5"/>
        <v>0</v>
      </c>
      <c r="S42" s="8"/>
      <c r="T42" s="9" t="e">
        <f>$M42*#REF!</f>
        <v>#REF!</v>
      </c>
      <c r="V42" s="25"/>
      <c r="W42" s="9">
        <f t="shared" si="7"/>
        <v>0</v>
      </c>
    </row>
    <row r="43" spans="1:23" s="9" customFormat="1" ht="14.25" customHeight="1">
      <c r="A43" s="23"/>
      <c r="B43" s="29"/>
      <c r="C43" s="137"/>
      <c r="D43" s="25"/>
      <c r="E43" s="233">
        <f aca="true" t="shared" si="17" ref="E43:E51">C43*D43*$E$41/12</f>
        <v>0</v>
      </c>
      <c r="F43" s="137"/>
      <c r="G43" s="26"/>
      <c r="H43" s="53">
        <f aca="true" t="shared" si="18" ref="H43:H51">+Q43-(6/52*Q43)</f>
        <v>0</v>
      </c>
      <c r="I43" s="49">
        <f>+H43*$I$9</f>
        <v>0</v>
      </c>
      <c r="J43" s="53">
        <f t="shared" si="1"/>
        <v>0</v>
      </c>
      <c r="K43" s="49">
        <f t="shared" si="2"/>
        <v>0</v>
      </c>
      <c r="L43" s="72">
        <f aca="true" t="shared" si="19" ref="L43:L51">SUM(H43:I43)*$L$9+J43*$L$8+K43*$L$9</f>
        <v>0</v>
      </c>
      <c r="M43" s="104">
        <f t="shared" si="3"/>
        <v>0</v>
      </c>
      <c r="N43" s="19"/>
      <c r="O43" s="90">
        <f>IF(F43&gt;0,VLOOKUP(F43,'LTR-mai 2012'!$A$6:$B$89,2),0)</f>
        <v>0</v>
      </c>
      <c r="P43" s="1">
        <f>IF(G43&gt;0,VLOOKUP(G43,'LTR-mai 2012'!$A$6:$C$89,3),0)</f>
        <v>0</v>
      </c>
      <c r="Q43" s="67">
        <f t="shared" si="4"/>
        <v>0</v>
      </c>
      <c r="R43" s="66">
        <f t="shared" si="5"/>
        <v>0</v>
      </c>
      <c r="S43" s="8"/>
      <c r="T43" s="9" t="e">
        <f>$M43*#REF!</f>
        <v>#REF!</v>
      </c>
      <c r="V43" s="25"/>
      <c r="W43" s="9">
        <f t="shared" si="7"/>
        <v>0</v>
      </c>
    </row>
    <row r="44" spans="1:23" s="9" customFormat="1" ht="14.25" customHeight="1">
      <c r="A44" s="23"/>
      <c r="B44" s="24"/>
      <c r="C44" s="70"/>
      <c r="D44" s="25"/>
      <c r="E44" s="233">
        <f t="shared" si="17"/>
        <v>0</v>
      </c>
      <c r="F44" s="70"/>
      <c r="G44" s="26"/>
      <c r="H44" s="53">
        <f t="shared" si="18"/>
        <v>0</v>
      </c>
      <c r="I44" s="49">
        <f aca="true" t="shared" si="20" ref="I44:I51">+H44*$I$9</f>
        <v>0</v>
      </c>
      <c r="J44" s="53">
        <f t="shared" si="1"/>
        <v>0</v>
      </c>
      <c r="K44" s="49">
        <f t="shared" si="2"/>
        <v>0</v>
      </c>
      <c r="L44" s="72">
        <f t="shared" si="19"/>
        <v>0</v>
      </c>
      <c r="M44" s="104">
        <f t="shared" si="3"/>
        <v>0</v>
      </c>
      <c r="N44" s="19"/>
      <c r="O44" s="90">
        <f>IF(F44&gt;0,VLOOKUP(F44,'LTR-mai 2012'!$A$6:$B$89,2),0)</f>
        <v>0</v>
      </c>
      <c r="P44" s="1">
        <f>IF(G44&gt;0,VLOOKUP(G44,'LTR-mai 2012'!$A$6:$C$89,3),0)</f>
        <v>0</v>
      </c>
      <c r="Q44" s="67">
        <f t="shared" si="4"/>
        <v>0</v>
      </c>
      <c r="R44" s="66">
        <f t="shared" si="5"/>
        <v>0</v>
      </c>
      <c r="S44" s="8"/>
      <c r="T44" s="9" t="e">
        <f>$M44*#REF!</f>
        <v>#REF!</v>
      </c>
      <c r="V44" s="25"/>
      <c r="W44" s="9">
        <f t="shared" si="7"/>
        <v>0</v>
      </c>
    </row>
    <row r="45" spans="1:23" s="9" customFormat="1" ht="14.25" customHeight="1">
      <c r="A45" s="23"/>
      <c r="B45" s="24"/>
      <c r="C45" s="70"/>
      <c r="D45" s="25"/>
      <c r="E45" s="233">
        <f t="shared" si="17"/>
        <v>0</v>
      </c>
      <c r="F45" s="70"/>
      <c r="G45" s="26"/>
      <c r="H45" s="53">
        <f t="shared" si="18"/>
        <v>0</v>
      </c>
      <c r="I45" s="49">
        <f t="shared" si="20"/>
        <v>0</v>
      </c>
      <c r="J45" s="53">
        <f t="shared" si="1"/>
        <v>0</v>
      </c>
      <c r="K45" s="49">
        <f t="shared" si="2"/>
        <v>0</v>
      </c>
      <c r="L45" s="72">
        <f t="shared" si="19"/>
        <v>0</v>
      </c>
      <c r="M45" s="104">
        <f t="shared" si="3"/>
        <v>0</v>
      </c>
      <c r="N45" s="19"/>
      <c r="O45" s="90">
        <f>IF(F45&gt;0,VLOOKUP(F45,'LTR-mai 2012'!$A$6:$B$89,2),0)</f>
        <v>0</v>
      </c>
      <c r="P45" s="1">
        <f>IF(G45&gt;0,VLOOKUP(G45,'LTR-mai 2012'!$A$6:$C$89,3),0)</f>
        <v>0</v>
      </c>
      <c r="Q45" s="67">
        <f t="shared" si="4"/>
        <v>0</v>
      </c>
      <c r="R45" s="66">
        <f t="shared" si="5"/>
        <v>0</v>
      </c>
      <c r="S45" s="8"/>
      <c r="T45" s="9" t="e">
        <f>$M45*#REF!</f>
        <v>#REF!</v>
      </c>
      <c r="V45" s="25"/>
      <c r="W45" s="9">
        <f t="shared" si="7"/>
        <v>0</v>
      </c>
    </row>
    <row r="46" spans="1:23" s="9" customFormat="1" ht="14.25" customHeight="1">
      <c r="A46" s="23"/>
      <c r="B46" s="24"/>
      <c r="C46" s="70"/>
      <c r="D46" s="25"/>
      <c r="E46" s="233">
        <f t="shared" si="17"/>
        <v>0</v>
      </c>
      <c r="F46" s="70"/>
      <c r="G46" s="26"/>
      <c r="H46" s="53">
        <f t="shared" si="18"/>
        <v>0</v>
      </c>
      <c r="I46" s="49">
        <f t="shared" si="20"/>
        <v>0</v>
      </c>
      <c r="J46" s="53">
        <f t="shared" si="1"/>
        <v>0</v>
      </c>
      <c r="K46" s="49">
        <f t="shared" si="2"/>
        <v>0</v>
      </c>
      <c r="L46" s="72">
        <f t="shared" si="19"/>
        <v>0</v>
      </c>
      <c r="M46" s="104">
        <f t="shared" si="3"/>
        <v>0</v>
      </c>
      <c r="N46" s="19"/>
      <c r="O46" s="90">
        <f>IF(F46&gt;0,VLOOKUP(F46,'LTR-mai 2012'!$A$6:$B$89,2),0)</f>
        <v>0</v>
      </c>
      <c r="P46" s="1">
        <f>IF(G46&gt;0,VLOOKUP(G46,'LTR-mai 2012'!$A$6:$C$89,3),0)</f>
        <v>0</v>
      </c>
      <c r="Q46" s="67">
        <f t="shared" si="4"/>
        <v>0</v>
      </c>
      <c r="R46" s="66">
        <f t="shared" si="5"/>
        <v>0</v>
      </c>
      <c r="S46" s="8"/>
      <c r="T46" s="9" t="e">
        <f>$M46*#REF!</f>
        <v>#REF!</v>
      </c>
      <c r="V46" s="25"/>
      <c r="W46" s="9">
        <f t="shared" si="7"/>
        <v>0</v>
      </c>
    </row>
    <row r="47" spans="1:23" s="9" customFormat="1" ht="14.25" customHeight="1">
      <c r="A47" s="23"/>
      <c r="B47" s="24"/>
      <c r="C47" s="70"/>
      <c r="D47" s="25"/>
      <c r="E47" s="233">
        <f t="shared" si="17"/>
        <v>0</v>
      </c>
      <c r="F47" s="70"/>
      <c r="G47" s="26"/>
      <c r="H47" s="53">
        <f t="shared" si="18"/>
        <v>0</v>
      </c>
      <c r="I47" s="49">
        <f t="shared" si="20"/>
        <v>0</v>
      </c>
      <c r="J47" s="53">
        <f t="shared" si="1"/>
        <v>0</v>
      </c>
      <c r="K47" s="49">
        <f t="shared" si="2"/>
        <v>0</v>
      </c>
      <c r="L47" s="72">
        <f t="shared" si="19"/>
        <v>0</v>
      </c>
      <c r="M47" s="104">
        <f t="shared" si="3"/>
        <v>0</v>
      </c>
      <c r="N47" s="19"/>
      <c r="O47" s="90">
        <f>IF(F47&gt;0,VLOOKUP(F47,'LTR-mai 2012'!$A$6:$B$89,2),0)</f>
        <v>0</v>
      </c>
      <c r="P47" s="1">
        <f>IF(G47&gt;0,VLOOKUP(G47,'LTR-mai 2012'!$A$6:$C$89,3),0)</f>
        <v>0</v>
      </c>
      <c r="Q47" s="67">
        <f t="shared" si="4"/>
        <v>0</v>
      </c>
      <c r="R47" s="66">
        <f t="shared" si="5"/>
        <v>0</v>
      </c>
      <c r="S47" s="8"/>
      <c r="T47" s="9" t="e">
        <f>$M47*#REF!</f>
        <v>#REF!</v>
      </c>
      <c r="V47" s="25"/>
      <c r="W47" s="9">
        <f t="shared" si="7"/>
        <v>0</v>
      </c>
    </row>
    <row r="48" spans="1:23" s="9" customFormat="1" ht="14.25" customHeight="1">
      <c r="A48" s="23"/>
      <c r="B48" s="24"/>
      <c r="C48" s="70"/>
      <c r="D48" s="25"/>
      <c r="E48" s="233">
        <f t="shared" si="17"/>
        <v>0</v>
      </c>
      <c r="F48" s="70"/>
      <c r="G48" s="26"/>
      <c r="H48" s="53">
        <f t="shared" si="18"/>
        <v>0</v>
      </c>
      <c r="I48" s="49">
        <f t="shared" si="20"/>
        <v>0</v>
      </c>
      <c r="J48" s="53">
        <f t="shared" si="1"/>
        <v>0</v>
      </c>
      <c r="K48" s="49">
        <f t="shared" si="2"/>
        <v>0</v>
      </c>
      <c r="L48" s="72">
        <f t="shared" si="19"/>
        <v>0</v>
      </c>
      <c r="M48" s="104">
        <f t="shared" si="3"/>
        <v>0</v>
      </c>
      <c r="N48" s="19"/>
      <c r="O48" s="90">
        <f>IF(F48&gt;0,VLOOKUP(F48,'LTR-mai 2012'!$A$6:$B$89,2),0)</f>
        <v>0</v>
      </c>
      <c r="P48" s="1">
        <f>IF(G48&gt;0,VLOOKUP(G48,'LTR-mai 2012'!$A$6:$C$89,3),0)</f>
        <v>0</v>
      </c>
      <c r="Q48" s="67">
        <f t="shared" si="4"/>
        <v>0</v>
      </c>
      <c r="R48" s="66">
        <f t="shared" si="5"/>
        <v>0</v>
      </c>
      <c r="S48" s="8"/>
      <c r="T48" s="9" t="e">
        <f>$M48*#REF!</f>
        <v>#REF!</v>
      </c>
      <c r="V48" s="25"/>
      <c r="W48" s="9">
        <f t="shared" si="7"/>
        <v>0</v>
      </c>
    </row>
    <row r="49" spans="1:23" s="9" customFormat="1" ht="14.25" customHeight="1">
      <c r="A49" s="23"/>
      <c r="B49" s="24"/>
      <c r="C49" s="70"/>
      <c r="D49" s="25"/>
      <c r="E49" s="233">
        <f t="shared" si="17"/>
        <v>0</v>
      </c>
      <c r="F49" s="70"/>
      <c r="G49" s="26"/>
      <c r="H49" s="53">
        <f t="shared" si="18"/>
        <v>0</v>
      </c>
      <c r="I49" s="49">
        <f t="shared" si="20"/>
        <v>0</v>
      </c>
      <c r="J49" s="53">
        <f t="shared" si="1"/>
        <v>0</v>
      </c>
      <c r="K49" s="49">
        <f t="shared" si="2"/>
        <v>0</v>
      </c>
      <c r="L49" s="72">
        <f t="shared" si="19"/>
        <v>0</v>
      </c>
      <c r="M49" s="104">
        <f t="shared" si="3"/>
        <v>0</v>
      </c>
      <c r="N49" s="19"/>
      <c r="O49" s="90">
        <f>IF(F49&gt;0,VLOOKUP(F49,'LTR-mai 2012'!$A$6:$B$89,2),0)</f>
        <v>0</v>
      </c>
      <c r="P49" s="1">
        <f>IF(G49&gt;0,VLOOKUP(G49,'LTR-mai 2012'!$A$6:$C$89,3),0)</f>
        <v>0</v>
      </c>
      <c r="Q49" s="67">
        <f t="shared" si="4"/>
        <v>0</v>
      </c>
      <c r="R49" s="66">
        <f t="shared" si="5"/>
        <v>0</v>
      </c>
      <c r="S49" s="8"/>
      <c r="T49" s="9" t="e">
        <f>$M49*#REF!</f>
        <v>#REF!</v>
      </c>
      <c r="V49" s="25"/>
      <c r="W49" s="9">
        <f t="shared" si="7"/>
        <v>0</v>
      </c>
    </row>
    <row r="50" spans="1:23" s="9" customFormat="1" ht="14.25" customHeight="1">
      <c r="A50" s="23"/>
      <c r="B50" s="24"/>
      <c r="C50" s="70"/>
      <c r="D50" s="25"/>
      <c r="E50" s="233">
        <f t="shared" si="17"/>
        <v>0</v>
      </c>
      <c r="F50" s="70"/>
      <c r="G50" s="26"/>
      <c r="H50" s="53">
        <f t="shared" si="18"/>
        <v>0</v>
      </c>
      <c r="I50" s="49">
        <f t="shared" si="20"/>
        <v>0</v>
      </c>
      <c r="J50" s="53">
        <f t="shared" si="1"/>
        <v>0</v>
      </c>
      <c r="K50" s="49">
        <f t="shared" si="2"/>
        <v>0</v>
      </c>
      <c r="L50" s="72">
        <f t="shared" si="19"/>
        <v>0</v>
      </c>
      <c r="M50" s="104">
        <f t="shared" si="3"/>
        <v>0</v>
      </c>
      <c r="N50" s="19"/>
      <c r="O50" s="90">
        <f>IF(F50&gt;0,VLOOKUP(F50,'LTR-mai 2012'!$A$6:$B$89,2),0)</f>
        <v>0</v>
      </c>
      <c r="P50" s="1">
        <f>IF(G50&gt;0,VLOOKUP(G50,'LTR-mai 2012'!$A$6:$C$89,3),0)</f>
        <v>0</v>
      </c>
      <c r="Q50" s="67">
        <f t="shared" si="4"/>
        <v>0</v>
      </c>
      <c r="R50" s="66">
        <f t="shared" si="5"/>
        <v>0</v>
      </c>
      <c r="S50" s="8"/>
      <c r="T50" s="9" t="e">
        <f>$M50*#REF!</f>
        <v>#REF!</v>
      </c>
      <c r="V50" s="25"/>
      <c r="W50" s="9">
        <f t="shared" si="7"/>
        <v>0</v>
      </c>
    </row>
    <row r="51" spans="1:23" s="9" customFormat="1" ht="14.25" customHeight="1">
      <c r="A51" s="28"/>
      <c r="B51" s="31"/>
      <c r="C51" s="71"/>
      <c r="D51" s="44"/>
      <c r="E51" s="233">
        <f t="shared" si="17"/>
        <v>0</v>
      </c>
      <c r="F51" s="71"/>
      <c r="G51" s="32"/>
      <c r="H51" s="54">
        <f t="shared" si="18"/>
        <v>0</v>
      </c>
      <c r="I51" s="54">
        <f t="shared" si="20"/>
        <v>0</v>
      </c>
      <c r="J51" s="54">
        <f t="shared" si="1"/>
        <v>0</v>
      </c>
      <c r="K51" s="56">
        <f t="shared" si="2"/>
        <v>0</v>
      </c>
      <c r="L51" s="130">
        <f t="shared" si="19"/>
        <v>0</v>
      </c>
      <c r="M51" s="105">
        <f t="shared" si="3"/>
        <v>0</v>
      </c>
      <c r="N51" s="19"/>
      <c r="O51" s="90">
        <f>IF(F51&gt;0,VLOOKUP(F51,'LTR-mai 2012'!$A$6:$B$89,2),0)</f>
        <v>0</v>
      </c>
      <c r="P51" s="33">
        <f>IF(G51&gt;0,VLOOKUP(G51,'LTR-mai 2012'!$A$6:$C$89,3),0)</f>
        <v>0</v>
      </c>
      <c r="Q51" s="35">
        <f t="shared" si="4"/>
        <v>0</v>
      </c>
      <c r="R51" s="34">
        <f t="shared" si="5"/>
        <v>0</v>
      </c>
      <c r="S51" s="8"/>
      <c r="T51" s="9" t="e">
        <f>$M51*#REF!</f>
        <v>#REF!</v>
      </c>
      <c r="V51" s="25"/>
      <c r="W51" s="9">
        <f t="shared" si="7"/>
        <v>0</v>
      </c>
    </row>
    <row r="52" spans="1:23" ht="14.25" customHeight="1">
      <c r="A52" s="40" t="s">
        <v>26</v>
      </c>
      <c r="B52" s="39"/>
      <c r="C52" s="39"/>
      <c r="D52" s="41"/>
      <c r="E52" s="235"/>
      <c r="F52" s="39"/>
      <c r="G52" s="39"/>
      <c r="H52" s="39"/>
      <c r="I52" s="39"/>
      <c r="J52" s="39"/>
      <c r="K52" s="39"/>
      <c r="L52" s="39"/>
      <c r="M52" s="73"/>
      <c r="N52" s="19"/>
      <c r="O52" s="41"/>
      <c r="P52" s="41"/>
      <c r="Q52" s="41"/>
      <c r="R52" s="41"/>
      <c r="T52" s="9" t="e">
        <f>$M52*#REF!</f>
        <v>#REF!</v>
      </c>
      <c r="U52" s="9"/>
      <c r="V52" s="145"/>
      <c r="W52" s="9">
        <f t="shared" si="7"/>
        <v>0</v>
      </c>
    </row>
    <row r="53" spans="1:23" s="9" customFormat="1" ht="14.25" customHeight="1">
      <c r="A53" s="36"/>
      <c r="B53" s="24"/>
      <c r="C53" s="26"/>
      <c r="D53" s="25"/>
      <c r="E53" s="236"/>
      <c r="F53" s="26"/>
      <c r="G53" s="26"/>
      <c r="H53" s="53">
        <f>+Q53-(5/52*Q53)</f>
        <v>0</v>
      </c>
      <c r="I53" s="49">
        <f>+H53*$I$8</f>
        <v>0</v>
      </c>
      <c r="J53" s="53">
        <f>+R53*$J$8</f>
        <v>0</v>
      </c>
      <c r="K53" s="49"/>
      <c r="L53" s="72">
        <f>SUM(H53:K53)*$L$8</f>
        <v>0</v>
      </c>
      <c r="M53" s="107">
        <f>SUM(H53:L53)</f>
        <v>0</v>
      </c>
      <c r="N53" s="30"/>
      <c r="O53" s="91">
        <f>-IF(F53&gt;0,VLOOKUP(F53,'LTR-mai 2012'!$A$6:$B$81,2),0)</f>
        <v>0</v>
      </c>
      <c r="P53" s="69">
        <f>-IF(G53&gt;0,VLOOKUP(G53,'LTR-mai 2012'!$A$6:$C$89,3),0)</f>
        <v>0</v>
      </c>
      <c r="Q53" s="69">
        <f>(SUM(O53:P53))*D53*C53/12</f>
        <v>0</v>
      </c>
      <c r="R53" s="97">
        <f>IF(O53&lt;0,+Q53-(200*D53*C53/12),Q53)</f>
        <v>0</v>
      </c>
      <c r="S53" s="8"/>
      <c r="T53" s="9" t="e">
        <f>$M53*#REF!</f>
        <v>#REF!</v>
      </c>
      <c r="V53" s="145"/>
      <c r="W53" s="9">
        <f t="shared" si="7"/>
        <v>0</v>
      </c>
    </row>
    <row r="54" spans="1:23" s="9" customFormat="1" ht="14.25" customHeight="1">
      <c r="A54" s="36"/>
      <c r="B54" s="24"/>
      <c r="C54" s="26"/>
      <c r="D54" s="25"/>
      <c r="E54" s="236"/>
      <c r="F54" s="26"/>
      <c r="G54" s="26"/>
      <c r="H54" s="53">
        <f>+Q54-(5/52*Q54)</f>
        <v>0</v>
      </c>
      <c r="I54" s="49">
        <f>+H54*$I$8</f>
        <v>0</v>
      </c>
      <c r="J54" s="53">
        <f>+R54*$J$8</f>
        <v>0</v>
      </c>
      <c r="K54" s="49"/>
      <c r="L54" s="72">
        <f>SUM(H54:K54)*$L$8</f>
        <v>0</v>
      </c>
      <c r="M54" s="104">
        <f>SUM(H54:L54)</f>
        <v>0</v>
      </c>
      <c r="N54" s="30"/>
      <c r="O54" s="92">
        <f>-IF(F54&gt;0,VLOOKUP(F54,'LTR-mai 2012'!$A$6:$B$81,2),0)</f>
        <v>0</v>
      </c>
      <c r="P54" s="67">
        <f>-IF(G54&gt;0,VLOOKUP(G54,'LTR-mai 2012'!$A$6:$C$89,3),0)</f>
        <v>0</v>
      </c>
      <c r="Q54" s="67">
        <f>(SUM(O54:P54))*D54*C54/12</f>
        <v>0</v>
      </c>
      <c r="R54" s="97">
        <f>IF(O54&lt;0,+Q54-(200*D54*C54/12),Q54)</f>
        <v>0</v>
      </c>
      <c r="S54" s="8"/>
      <c r="T54" s="9" t="e">
        <f>$M54*#REF!</f>
        <v>#REF!</v>
      </c>
      <c r="V54" s="145"/>
      <c r="W54" s="9">
        <f t="shared" si="7"/>
        <v>0</v>
      </c>
    </row>
    <row r="55" spans="1:23" s="9" customFormat="1" ht="14.25" customHeight="1" thickBot="1">
      <c r="A55" s="134" t="s">
        <v>23</v>
      </c>
      <c r="B55" s="132"/>
      <c r="C55" s="125"/>
      <c r="D55" s="124"/>
      <c r="E55" s="237"/>
      <c r="F55" s="125"/>
      <c r="G55" s="125"/>
      <c r="H55" s="126">
        <f>+Q55-(5/52*Q55)</f>
        <v>0</v>
      </c>
      <c r="I55" s="127">
        <f>+H55*$I$8</f>
        <v>0</v>
      </c>
      <c r="J55" s="126">
        <f>+R55*$J$8</f>
        <v>0</v>
      </c>
      <c r="K55" s="127"/>
      <c r="L55" s="128">
        <f>SUM(H55:K55)*$L$8</f>
        <v>0</v>
      </c>
      <c r="M55" s="129">
        <f>SUM(H55:L55)</f>
        <v>0</v>
      </c>
      <c r="N55" s="30"/>
      <c r="O55" s="92">
        <f>-IF(F55&gt;0,VLOOKUP(F55,'LTR-mai 2012'!$A$6:$B$81,2),0)</f>
        <v>0</v>
      </c>
      <c r="P55" s="67">
        <f>-IF(G55&gt;0,VLOOKUP(G55,'LTR-mai 2012'!$A$6:$C$89,3),0)</f>
        <v>0</v>
      </c>
      <c r="Q55" s="67">
        <f>(SUM(O55:P55))*D55*C55/12</f>
        <v>0</v>
      </c>
      <c r="R55" s="97">
        <f>IF(O55&lt;0,+Q55-(200*D55*C55/12),Q55)</f>
        <v>0</v>
      </c>
      <c r="S55" s="8"/>
      <c r="T55" s="9" t="e">
        <f>$M55*#REF!</f>
        <v>#REF!</v>
      </c>
      <c r="V55" s="145"/>
      <c r="W55" s="9">
        <f t="shared" si="7"/>
        <v>0</v>
      </c>
    </row>
    <row r="56" spans="1:23" s="9" customFormat="1" ht="14.25" customHeight="1">
      <c r="A56" s="36"/>
      <c r="B56" s="24"/>
      <c r="C56" s="26"/>
      <c r="D56" s="25"/>
      <c r="E56" s="236"/>
      <c r="F56" s="26"/>
      <c r="G56" s="26"/>
      <c r="H56" s="53">
        <f>+Q56-(6/52*Q56)</f>
        <v>0</v>
      </c>
      <c r="I56" s="49">
        <f>+H56*$I$9</f>
        <v>0</v>
      </c>
      <c r="J56" s="53">
        <f>+R56*$J$8</f>
        <v>0</v>
      </c>
      <c r="K56" s="49"/>
      <c r="L56" s="72">
        <f>SUM(H56:K56)*$L$9</f>
        <v>0</v>
      </c>
      <c r="M56" s="104">
        <f>SUM(H56:L56)</f>
        <v>0</v>
      </c>
      <c r="N56" s="30"/>
      <c r="O56" s="92">
        <f>-IF(F56&gt;0,VLOOKUP(F56,'LTR-mai 2012'!$A$6:$B$81,2),0)</f>
        <v>0</v>
      </c>
      <c r="P56" s="67">
        <f>-IF(G56&gt;0,VLOOKUP(G56,'LTR-mai 2012'!$A$6:$C$89,3),0)</f>
        <v>0</v>
      </c>
      <c r="Q56" s="67">
        <f>(SUM(O56:P56))*D56*C56/12</f>
        <v>0</v>
      </c>
      <c r="R56" s="97">
        <f>IF(O56&lt;0,+Q56-(200*D56*C56/12),Q56)</f>
        <v>0</v>
      </c>
      <c r="S56" s="8"/>
      <c r="T56" s="9" t="e">
        <f>$M56*#REF!</f>
        <v>#REF!</v>
      </c>
      <c r="V56" s="145"/>
      <c r="W56" s="9">
        <f t="shared" si="7"/>
        <v>0</v>
      </c>
    </row>
    <row r="57" spans="1:23" s="9" customFormat="1" ht="14.25" customHeight="1">
      <c r="A57" s="38"/>
      <c r="B57" s="31"/>
      <c r="C57" s="32"/>
      <c r="D57" s="44"/>
      <c r="E57" s="238"/>
      <c r="F57" s="32"/>
      <c r="G57" s="32"/>
      <c r="H57" s="53">
        <f>+Q57-(6/52*Q57)</f>
        <v>0</v>
      </c>
      <c r="I57" s="49">
        <f>+H57*$I$9</f>
        <v>0</v>
      </c>
      <c r="J57" s="53">
        <f>+R57*$J$8</f>
        <v>0</v>
      </c>
      <c r="K57" s="49"/>
      <c r="L57" s="72">
        <f>SUM(H57:K57)*$L$9</f>
        <v>0</v>
      </c>
      <c r="M57" s="105">
        <f>SUM(H57:L57)</f>
        <v>0</v>
      </c>
      <c r="N57" s="30"/>
      <c r="O57" s="93">
        <f>-IF(F57&gt;0,VLOOKUP(F57,'LTR-mai 2012'!$A$6:$B$81,2),0)</f>
        <v>0</v>
      </c>
      <c r="P57" s="35">
        <f>-IF(G57&gt;0,VLOOKUP(G57,'LTR-mai 2012'!$A$6:$C$89,3),0)</f>
        <v>0</v>
      </c>
      <c r="Q57" s="35">
        <f>(SUM(O57:P57))*D57*C57/12</f>
        <v>0</v>
      </c>
      <c r="R57" s="97">
        <f>IF(O57&lt;0,+Q57-(200*D57*C57/12),Q57)</f>
        <v>0</v>
      </c>
      <c r="S57" s="8"/>
      <c r="T57" s="9" t="e">
        <f>$M57*#REF!</f>
        <v>#REF!</v>
      </c>
      <c r="V57" s="145"/>
      <c r="W57" s="9">
        <f t="shared" si="7"/>
        <v>0</v>
      </c>
    </row>
    <row r="58" spans="1:23" ht="18.75" customHeight="1">
      <c r="A58" s="141" t="s">
        <v>27</v>
      </c>
      <c r="B58" s="75"/>
      <c r="C58" s="41"/>
      <c r="D58" s="41"/>
      <c r="E58" s="235"/>
      <c r="F58" s="41"/>
      <c r="G58" s="76" t="s">
        <v>13</v>
      </c>
      <c r="H58" s="75"/>
      <c r="I58" s="75"/>
      <c r="J58" s="75"/>
      <c r="K58" s="75"/>
      <c r="L58" s="75"/>
      <c r="M58" s="106"/>
      <c r="O58" s="77"/>
      <c r="P58" s="37"/>
      <c r="Q58" s="78"/>
      <c r="R58" s="37"/>
      <c r="T58" s="9" t="e">
        <f>$M58*#REF!</f>
        <v>#REF!</v>
      </c>
      <c r="U58" s="9"/>
      <c r="V58" s="145"/>
      <c r="W58" s="9"/>
    </row>
    <row r="59" spans="1:22" s="9" customFormat="1" ht="14.25" customHeight="1">
      <c r="A59" s="45"/>
      <c r="B59" s="24" t="s">
        <v>22</v>
      </c>
      <c r="C59" s="72"/>
      <c r="D59" s="37"/>
      <c r="E59" s="239"/>
      <c r="F59" s="336"/>
      <c r="G59" s="337"/>
      <c r="H59" s="53">
        <f aca="true" t="shared" si="21" ref="H59:H64">+F59</f>
        <v>0</v>
      </c>
      <c r="I59" s="49"/>
      <c r="J59" s="53">
        <f aca="true" t="shared" si="22" ref="J59:J64">+R59*$J$8</f>
        <v>0</v>
      </c>
      <c r="K59" s="49"/>
      <c r="L59" s="72">
        <f>SUM(H59:K59)*$L$8</f>
        <v>0</v>
      </c>
      <c r="M59" s="107">
        <f aca="true" t="shared" si="23" ref="M59:M64">SUM(H59:L59)</f>
        <v>0</v>
      </c>
      <c r="N59" s="19"/>
      <c r="O59" s="94"/>
      <c r="P59" s="73"/>
      <c r="Q59" s="73"/>
      <c r="R59" s="95"/>
      <c r="S59" s="8"/>
      <c r="T59" s="9" t="e">
        <f>$M59*#REF!</f>
        <v>#REF!</v>
      </c>
      <c r="V59" s="145"/>
    </row>
    <row r="60" spans="1:22" s="9" customFormat="1" ht="14.25" customHeight="1">
      <c r="A60" s="45"/>
      <c r="B60" s="24"/>
      <c r="C60" s="72"/>
      <c r="D60" s="37"/>
      <c r="E60" s="239"/>
      <c r="F60" s="338"/>
      <c r="G60" s="339"/>
      <c r="H60" s="53">
        <f t="shared" si="21"/>
        <v>0</v>
      </c>
      <c r="I60" s="49"/>
      <c r="J60" s="53">
        <f t="shared" si="22"/>
        <v>0</v>
      </c>
      <c r="K60" s="49"/>
      <c r="L60" s="72">
        <f>SUM(H60:K60)*$L$8</f>
        <v>0</v>
      </c>
      <c r="M60" s="104">
        <f t="shared" si="23"/>
        <v>0</v>
      </c>
      <c r="N60" s="19"/>
      <c r="O60" s="96"/>
      <c r="P60" s="37"/>
      <c r="Q60" s="37"/>
      <c r="R60" s="97"/>
      <c r="S60" s="8"/>
      <c r="T60" s="9" t="e">
        <f>$M60*#REF!</f>
        <v>#REF!</v>
      </c>
      <c r="V60" s="145"/>
    </row>
    <row r="61" spans="1:23" ht="14.25" customHeight="1" thickBot="1">
      <c r="A61" s="131" t="s">
        <v>23</v>
      </c>
      <c r="B61" s="132"/>
      <c r="C61" s="128"/>
      <c r="D61" s="133"/>
      <c r="E61" s="240"/>
      <c r="F61" s="342"/>
      <c r="G61" s="343"/>
      <c r="H61" s="126">
        <f t="shared" si="21"/>
        <v>0</v>
      </c>
      <c r="I61" s="127"/>
      <c r="J61" s="126">
        <f t="shared" si="22"/>
        <v>0</v>
      </c>
      <c r="K61" s="127"/>
      <c r="L61" s="128">
        <f>SUM(H61:K61)*$L$8</f>
        <v>0</v>
      </c>
      <c r="M61" s="129">
        <f t="shared" si="23"/>
        <v>0</v>
      </c>
      <c r="N61" s="19"/>
      <c r="O61" s="96"/>
      <c r="P61" s="37"/>
      <c r="Q61" s="37"/>
      <c r="R61" s="97"/>
      <c r="T61" s="9" t="e">
        <f>$M61*#REF!</f>
        <v>#REF!</v>
      </c>
      <c r="U61" s="9"/>
      <c r="V61" s="145"/>
      <c r="W61" s="9"/>
    </row>
    <row r="62" spans="1:22" s="9" customFormat="1" ht="14.25" customHeight="1">
      <c r="A62" s="45"/>
      <c r="B62" s="24" t="s">
        <v>22</v>
      </c>
      <c r="C62" s="72"/>
      <c r="D62" s="37"/>
      <c r="E62" s="239"/>
      <c r="F62" s="336"/>
      <c r="G62" s="337"/>
      <c r="H62" s="53">
        <f t="shared" si="21"/>
        <v>0</v>
      </c>
      <c r="I62" s="49"/>
      <c r="J62" s="53">
        <f t="shared" si="22"/>
        <v>0</v>
      </c>
      <c r="K62" s="49"/>
      <c r="L62" s="72">
        <f>SUM(H62:K62)*$L$9</f>
        <v>0</v>
      </c>
      <c r="M62" s="104">
        <f t="shared" si="23"/>
        <v>0</v>
      </c>
      <c r="N62" s="19"/>
      <c r="O62" s="96"/>
      <c r="P62" s="37"/>
      <c r="Q62" s="37"/>
      <c r="R62" s="97"/>
      <c r="S62" s="8"/>
      <c r="T62" s="9" t="e">
        <f>$M62*#REF!</f>
        <v>#REF!</v>
      </c>
      <c r="V62" s="145"/>
    </row>
    <row r="63" spans="1:23" ht="14.25" customHeight="1">
      <c r="A63" s="45"/>
      <c r="B63" s="24"/>
      <c r="C63" s="72"/>
      <c r="D63" s="37"/>
      <c r="E63" s="239"/>
      <c r="F63" s="338"/>
      <c r="G63" s="339"/>
      <c r="H63" s="53">
        <f t="shared" si="21"/>
        <v>0</v>
      </c>
      <c r="I63" s="49"/>
      <c r="J63" s="53">
        <f t="shared" si="22"/>
        <v>0</v>
      </c>
      <c r="K63" s="49"/>
      <c r="L63" s="72">
        <f>SUM(H63:K63)*$L$9</f>
        <v>0</v>
      </c>
      <c r="M63" s="104">
        <f t="shared" si="23"/>
        <v>0</v>
      </c>
      <c r="N63" s="19"/>
      <c r="O63" s="96"/>
      <c r="P63" s="37"/>
      <c r="Q63" s="37"/>
      <c r="R63" s="97"/>
      <c r="T63" s="9" t="e">
        <f>$M63*#REF!</f>
        <v>#REF!</v>
      </c>
      <c r="U63" s="9"/>
      <c r="V63" s="145"/>
      <c r="W63" s="9"/>
    </row>
    <row r="64" spans="1:23" s="11" customFormat="1" ht="14.25" customHeight="1" thickBot="1">
      <c r="A64" s="59"/>
      <c r="B64" s="60"/>
      <c r="C64" s="74"/>
      <c r="D64" s="62"/>
      <c r="E64" s="62"/>
      <c r="F64" s="340"/>
      <c r="G64" s="341"/>
      <c r="H64" s="61">
        <f t="shared" si="21"/>
        <v>0</v>
      </c>
      <c r="I64" s="62"/>
      <c r="J64" s="61">
        <f t="shared" si="22"/>
        <v>0</v>
      </c>
      <c r="K64" s="62"/>
      <c r="L64" s="135">
        <f>SUM(H64:K64)*$L$9</f>
        <v>0</v>
      </c>
      <c r="M64" s="108">
        <f t="shared" si="23"/>
        <v>0</v>
      </c>
      <c r="N64" s="19"/>
      <c r="O64" s="98"/>
      <c r="P64" s="41"/>
      <c r="Q64" s="41"/>
      <c r="R64" s="99"/>
      <c r="S64" s="8"/>
      <c r="T64" s="9" t="e">
        <f>$M64*#REF!</f>
        <v>#REF!</v>
      </c>
      <c r="U64" s="9"/>
      <c r="V64" s="145"/>
      <c r="W64" s="9"/>
    </row>
    <row r="65" spans="1:23" s="11" customFormat="1" ht="14.25" customHeight="1" thickTop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19"/>
      <c r="O65" s="37"/>
      <c r="P65" s="37"/>
      <c r="Q65" s="50"/>
      <c r="R65" s="50"/>
      <c r="S65" s="8"/>
      <c r="T65"/>
      <c r="U65"/>
      <c r="V65"/>
      <c r="W65"/>
    </row>
    <row r="66" spans="1:23" ht="22.5" customHeight="1" thickBot="1">
      <c r="A66" s="154" t="s">
        <v>33</v>
      </c>
      <c r="B66" s="146"/>
      <c r="C66" s="146"/>
      <c r="D66" s="146"/>
      <c r="E66" s="146"/>
      <c r="F66" s="146"/>
      <c r="G66" s="146"/>
      <c r="H66" s="155">
        <f aca="true" t="shared" si="24" ref="H66:M66">SUM(H10:H64)</f>
        <v>0</v>
      </c>
      <c r="I66" s="155">
        <f t="shared" si="24"/>
        <v>0</v>
      </c>
      <c r="J66" s="155">
        <f t="shared" si="24"/>
        <v>0</v>
      </c>
      <c r="K66" s="155">
        <f t="shared" si="24"/>
        <v>0</v>
      </c>
      <c r="L66" s="155">
        <f t="shared" si="24"/>
        <v>0</v>
      </c>
      <c r="M66" s="155">
        <f t="shared" si="24"/>
        <v>0</v>
      </c>
      <c r="N66" s="142"/>
      <c r="O66" s="156"/>
      <c r="P66" s="156"/>
      <c r="Q66" s="142"/>
      <c r="R66" s="142"/>
      <c r="S66" s="142"/>
      <c r="T66" s="156"/>
      <c r="U66" s="156"/>
      <c r="V66" s="156">
        <f>SUM(W10:W64)</f>
        <v>0</v>
      </c>
      <c r="W66" s="156"/>
    </row>
    <row r="67" spans="1:23" s="10" customFormat="1" ht="12.75">
      <c r="A67" s="8" t="s">
        <v>57</v>
      </c>
      <c r="B67" s="8"/>
      <c r="C67" s="8"/>
      <c r="D67" s="8"/>
      <c r="E67" s="164">
        <f>SUM(E10:E40)+SUM(E42:E51)</f>
        <v>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W67" s="164">
        <f>SUM(W10:W40)+SUM(W42:W51)</f>
        <v>0</v>
      </c>
    </row>
    <row r="68" spans="1:5" ht="12.75">
      <c r="A68" s="8" t="s">
        <v>58</v>
      </c>
      <c r="C68" s="8"/>
      <c r="E68" s="164">
        <f>IF(E67=0,1,M66/E67)</f>
        <v>1</v>
      </c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</sheetData>
  <sheetProtection/>
  <mergeCells count="6">
    <mergeCell ref="F59:G59"/>
    <mergeCell ref="F60:G60"/>
    <mergeCell ref="F63:G63"/>
    <mergeCell ref="F64:G64"/>
    <mergeCell ref="F62:G62"/>
    <mergeCell ref="F61:G6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65" r:id="rId1"/>
  <headerFooter alignWithMargins="0">
    <oddHeader>&amp;LKHiO - Budsjett 2013&amp;CMAL for budsjettering &amp;RVedlegg til budsjettnotat av 01.07.2011</oddHeader>
    <oddFooter>&amp;CSide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9111111111113">
    <pageSetUpPr fitToPage="1"/>
  </sheetPr>
  <dimension ref="A1:AF129"/>
  <sheetViews>
    <sheetView showGridLines="0" zoomScalePageLayoutView="0" workbookViewId="0" topLeftCell="A1">
      <pane xSplit="3" ySplit="14" topLeftCell="D1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A22" sqref="AA22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67</v>
      </c>
      <c r="B5" s="42" t="str">
        <f>Oversikt!B15</f>
        <v>Studieprogram 2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51.75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A13:A14"/>
    <mergeCell ref="C13:C14"/>
    <mergeCell ref="P13:V13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49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9111111111122">
    <pageSetUpPr fitToPage="1"/>
  </sheetPr>
  <dimension ref="A1:AF129"/>
  <sheetViews>
    <sheetView showGridLines="0" zoomScalePageLayoutView="0" workbookViewId="0" topLeftCell="A1">
      <pane xSplit="3" ySplit="14" topLeftCell="D3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9" sqref="A9"/>
    </sheetView>
  </sheetViews>
  <sheetFormatPr defaultColWidth="9.00390625" defaultRowHeight="15.75"/>
  <cols>
    <col min="1" max="1" width="7.00390625" style="8" customWidth="1"/>
    <col min="2" max="2" width="6.125" style="8" customWidth="1"/>
    <col min="3" max="3" width="25.125" style="8" customWidth="1"/>
    <col min="4" max="4" width="1.75390625" style="8" customWidth="1"/>
    <col min="5" max="5" width="5.625" style="8" customWidth="1"/>
    <col min="6" max="6" width="5.625" style="9" customWidth="1"/>
    <col min="7" max="7" width="4.375" style="9" customWidth="1"/>
    <col min="8" max="8" width="5.625" style="8" customWidth="1"/>
    <col min="9" max="9" width="1.75390625" style="8" customWidth="1"/>
    <col min="10" max="10" width="6.00390625" style="8" customWidth="1"/>
    <col min="11" max="11" width="5.625" style="9" customWidth="1"/>
    <col min="12" max="12" width="3.625" style="9" customWidth="1"/>
    <col min="13" max="14" width="5.625" style="8" customWidth="1"/>
    <col min="15" max="15" width="1.4921875" style="8" customWidth="1"/>
    <col min="16" max="16" width="6.75390625" style="8" customWidth="1"/>
    <col min="17" max="21" width="6.75390625" style="8" hidden="1" customWidth="1"/>
    <col min="22" max="22" width="6.75390625" style="8" customWidth="1"/>
    <col min="23" max="23" width="8.875" style="8" customWidth="1"/>
    <col min="24" max="24" width="10.125" style="11" customWidth="1"/>
    <col min="25" max="25" width="2.75390625" style="11" customWidth="1"/>
    <col min="26" max="26" width="10.125" style="11" customWidth="1"/>
    <col min="27" max="16384" width="9.00390625" style="8" customWidth="1"/>
  </cols>
  <sheetData>
    <row r="1" spans="1:26" ht="15.75">
      <c r="A1" s="46" t="str">
        <f>Oversikt!A1</f>
        <v>KUNSTHØGSKOLEN I OSLO</v>
      </c>
      <c r="B1" s="27"/>
      <c r="C1" s="9"/>
      <c r="F1" s="27"/>
      <c r="G1" s="27"/>
      <c r="H1" s="27"/>
      <c r="I1" s="27"/>
      <c r="J1" s="27"/>
      <c r="K1" s="27"/>
      <c r="L1" s="8"/>
      <c r="M1" s="11"/>
      <c r="N1" s="11"/>
      <c r="O1" s="11"/>
      <c r="X1" s="8"/>
      <c r="Y1" s="8"/>
      <c r="Z1" s="8"/>
    </row>
    <row r="2" spans="1:26" ht="15.75">
      <c r="A2" s="46" t="str">
        <f>Oversikt!A2</f>
        <v>Fakultet for </v>
      </c>
      <c r="B2" s="27"/>
      <c r="C2" s="9"/>
      <c r="F2" s="27"/>
      <c r="G2" s="27"/>
      <c r="H2" s="27"/>
      <c r="I2" s="27"/>
      <c r="J2" s="27"/>
      <c r="K2" s="27"/>
      <c r="L2" s="8"/>
      <c r="M2" s="11"/>
      <c r="N2" s="11"/>
      <c r="O2" s="11"/>
      <c r="X2" s="8"/>
      <c r="Y2" s="8"/>
      <c r="Z2" s="8"/>
    </row>
    <row r="3" spans="1:26" ht="15.75">
      <c r="A3" s="46" t="s">
        <v>127</v>
      </c>
      <c r="B3" s="27"/>
      <c r="C3" s="9"/>
      <c r="F3" s="27"/>
      <c r="G3" s="27"/>
      <c r="H3" s="27"/>
      <c r="I3" s="27"/>
      <c r="J3" s="27"/>
      <c r="K3" s="27"/>
      <c r="L3" s="8"/>
      <c r="M3" s="11"/>
      <c r="N3" s="11"/>
      <c r="O3" s="11"/>
      <c r="X3" s="8"/>
      <c r="Y3" s="8"/>
      <c r="Z3" s="8"/>
    </row>
    <row r="4" spans="1:26" ht="20.25">
      <c r="A4" s="7"/>
      <c r="C4" s="9"/>
      <c r="E4" s="42"/>
      <c r="F4" s="8"/>
      <c r="G4" s="42"/>
      <c r="H4" s="42"/>
      <c r="I4" s="42"/>
      <c r="J4" s="42"/>
      <c r="K4" s="42"/>
      <c r="L4" s="8"/>
      <c r="M4" s="11"/>
      <c r="N4" s="147"/>
      <c r="O4" s="147"/>
      <c r="X4" s="8"/>
      <c r="Y4" s="8"/>
      <c r="Z4" s="8"/>
    </row>
    <row r="5" spans="1:26" ht="15.75">
      <c r="A5" s="22" t="s">
        <v>68</v>
      </c>
      <c r="B5" s="42" t="str">
        <f>Oversikt!B16</f>
        <v>Studieprogram 3</v>
      </c>
      <c r="C5" s="9"/>
      <c r="E5" s="43" t="s">
        <v>117</v>
      </c>
      <c r="F5" s="8"/>
      <c r="G5" s="43"/>
      <c r="H5" s="43"/>
      <c r="I5" s="43"/>
      <c r="J5" s="43"/>
      <c r="K5" s="43"/>
      <c r="L5" s="8"/>
      <c r="M5" s="11"/>
      <c r="N5" s="147"/>
      <c r="O5" s="147"/>
      <c r="X5" s="8"/>
      <c r="Y5" s="8"/>
      <c r="Z5" s="8"/>
    </row>
    <row r="6" spans="1:26" ht="15.75">
      <c r="A6" s="22"/>
      <c r="B6" s="42"/>
      <c r="C6" s="9"/>
      <c r="E6" s="43"/>
      <c r="F6" s="8"/>
      <c r="G6" s="43"/>
      <c r="H6" s="43"/>
      <c r="I6" s="43"/>
      <c r="J6" s="43"/>
      <c r="K6" s="43"/>
      <c r="L6" s="8"/>
      <c r="M6" s="11"/>
      <c r="N6" s="147"/>
      <c r="O6" s="147"/>
      <c r="X6" s="8"/>
      <c r="Y6" s="8"/>
      <c r="Z6" s="8"/>
    </row>
    <row r="7" spans="1:26" ht="15.75">
      <c r="A7" s="22"/>
      <c r="B7" s="42"/>
      <c r="C7" s="9"/>
      <c r="E7" s="43"/>
      <c r="F7" s="8"/>
      <c r="G7" s="43"/>
      <c r="H7" s="43"/>
      <c r="I7" s="43"/>
      <c r="J7" s="43"/>
      <c r="K7" s="43"/>
      <c r="L7" s="8"/>
      <c r="M7" s="11"/>
      <c r="N7" s="147"/>
      <c r="O7" s="147"/>
      <c r="X7" s="8"/>
      <c r="Y7" s="8"/>
      <c r="Z7" s="8"/>
    </row>
    <row r="8" spans="1:26" ht="15.75">
      <c r="A8" s="22" t="s">
        <v>127</v>
      </c>
      <c r="B8" s="42"/>
      <c r="C8" s="9"/>
      <c r="E8" s="43"/>
      <c r="F8" s="8"/>
      <c r="G8" s="43"/>
      <c r="H8" s="43"/>
      <c r="I8" s="43"/>
      <c r="J8" s="43"/>
      <c r="K8" s="43"/>
      <c r="L8" s="8"/>
      <c r="M8" s="11"/>
      <c r="N8" s="147"/>
      <c r="O8" s="147"/>
      <c r="X8" s="8"/>
      <c r="Y8" s="8"/>
      <c r="Z8" s="8"/>
    </row>
    <row r="9" spans="1:10" ht="12.75">
      <c r="A9" s="42" t="s">
        <v>75</v>
      </c>
      <c r="B9" s="42"/>
      <c r="C9" s="148"/>
      <c r="D9" s="148"/>
      <c r="E9" s="149"/>
      <c r="I9" s="148"/>
      <c r="J9" s="148"/>
    </row>
    <row r="10" spans="1:10" ht="15" customHeight="1">
      <c r="A10" s="42" t="s">
        <v>35</v>
      </c>
      <c r="B10" s="42"/>
      <c r="C10" s="148"/>
      <c r="D10" s="148"/>
      <c r="E10" s="149"/>
      <c r="I10" s="148"/>
      <c r="J10" s="148"/>
    </row>
    <row r="11" spans="1:10" ht="15.75" customHeight="1">
      <c r="A11" s="42" t="s">
        <v>36</v>
      </c>
      <c r="B11" s="42"/>
      <c r="C11" s="148"/>
      <c r="D11" s="148"/>
      <c r="E11" s="149"/>
      <c r="I11" s="148"/>
      <c r="J11" s="148"/>
    </row>
    <row r="12" spans="3:12" ht="15.75" customHeight="1" thickBot="1">
      <c r="C12" s="142"/>
      <c r="D12" s="11"/>
      <c r="E12" s="11"/>
      <c r="F12" s="8"/>
      <c r="G12" s="8"/>
      <c r="I12" s="11"/>
      <c r="J12" s="11"/>
      <c r="K12" s="8"/>
      <c r="L12" s="8"/>
    </row>
    <row r="13" spans="1:26" s="11" customFormat="1" ht="30.75" customHeight="1" thickTop="1">
      <c r="A13" s="344" t="s">
        <v>110</v>
      </c>
      <c r="B13" s="277" t="s">
        <v>105</v>
      </c>
      <c r="C13" s="346" t="s">
        <v>30</v>
      </c>
      <c r="D13" s="208"/>
      <c r="E13" s="351" t="s">
        <v>99</v>
      </c>
      <c r="F13" s="352"/>
      <c r="G13" s="352"/>
      <c r="H13" s="352"/>
      <c r="I13" s="208"/>
      <c r="J13" s="352" t="s">
        <v>98</v>
      </c>
      <c r="K13" s="352"/>
      <c r="L13" s="352"/>
      <c r="M13" s="352"/>
      <c r="N13" s="353"/>
      <c r="O13" s="204"/>
      <c r="P13" s="348" t="s">
        <v>81</v>
      </c>
      <c r="Q13" s="349"/>
      <c r="R13" s="349"/>
      <c r="S13" s="349"/>
      <c r="T13" s="349"/>
      <c r="U13" s="349"/>
      <c r="V13" s="350"/>
      <c r="W13" s="225" t="s">
        <v>96</v>
      </c>
      <c r="X13" s="221" t="s">
        <v>40</v>
      </c>
      <c r="Y13" s="168"/>
      <c r="Z13" s="166"/>
    </row>
    <row r="14" spans="1:26" ht="48.75" customHeight="1" thickBot="1">
      <c r="A14" s="345"/>
      <c r="B14" s="278"/>
      <c r="C14" s="347"/>
      <c r="D14" s="290"/>
      <c r="E14" s="259" t="s">
        <v>100</v>
      </c>
      <c r="F14" s="282" t="s">
        <v>78</v>
      </c>
      <c r="G14" s="283" t="s">
        <v>77</v>
      </c>
      <c r="H14" s="284" t="s">
        <v>102</v>
      </c>
      <c r="I14" s="260"/>
      <c r="J14" s="261" t="s">
        <v>101</v>
      </c>
      <c r="K14" s="282" t="s">
        <v>78</v>
      </c>
      <c r="L14" s="283" t="s">
        <v>77</v>
      </c>
      <c r="M14" s="285" t="s">
        <v>103</v>
      </c>
      <c r="N14" s="286" t="s">
        <v>104</v>
      </c>
      <c r="O14" s="170"/>
      <c r="P14" s="259" t="s">
        <v>79</v>
      </c>
      <c r="Q14" s="287"/>
      <c r="R14" s="288">
        <v>0.12</v>
      </c>
      <c r="S14" s="288">
        <v>0.13</v>
      </c>
      <c r="T14" s="283">
        <v>1281</v>
      </c>
      <c r="U14" s="288">
        <v>0.141</v>
      </c>
      <c r="V14" s="289" t="s">
        <v>80</v>
      </c>
      <c r="W14" s="275"/>
      <c r="X14" s="276"/>
      <c r="Y14" s="168"/>
      <c r="Z14" s="168"/>
    </row>
    <row r="15" spans="1:26" ht="14.25" customHeight="1" thickBot="1">
      <c r="A15" s="269"/>
      <c r="B15" s="279"/>
      <c r="C15" s="292"/>
      <c r="D15" s="291"/>
      <c r="E15" s="262"/>
      <c r="F15" s="263"/>
      <c r="G15" s="264"/>
      <c r="H15" s="265"/>
      <c r="I15" s="266"/>
      <c r="J15" s="267"/>
      <c r="K15" s="263"/>
      <c r="L15" s="264"/>
      <c r="M15" s="264"/>
      <c r="N15" s="268"/>
      <c r="O15" s="229"/>
      <c r="P15" s="271" t="s">
        <v>28</v>
      </c>
      <c r="Q15" s="270"/>
      <c r="R15" s="272"/>
      <c r="S15" s="272"/>
      <c r="T15" s="257"/>
      <c r="U15" s="272"/>
      <c r="V15" s="258" t="s">
        <v>4</v>
      </c>
      <c r="W15" s="273" t="s">
        <v>5</v>
      </c>
      <c r="X15" s="274" t="s">
        <v>41</v>
      </c>
      <c r="Y15" s="150"/>
      <c r="Z15" s="150"/>
    </row>
    <row r="16" spans="1:32" s="9" customFormat="1" ht="14.25" customHeight="1">
      <c r="A16" s="205"/>
      <c r="B16" s="280"/>
      <c r="C16" s="293"/>
      <c r="D16" s="231"/>
      <c r="E16" s="209"/>
      <c r="F16" s="246"/>
      <c r="G16" s="163"/>
      <c r="H16" s="252">
        <f>F16*G16</f>
        <v>0</v>
      </c>
      <c r="I16" s="249"/>
      <c r="J16" s="254"/>
      <c r="K16" s="246"/>
      <c r="L16" s="163"/>
      <c r="M16" s="253">
        <f>K16*L16</f>
        <v>0</v>
      </c>
      <c r="N16" s="210"/>
      <c r="O16" s="207"/>
      <c r="P16" s="241">
        <f>M16*N16</f>
        <v>0</v>
      </c>
      <c r="Q16" s="214">
        <f>+P16</f>
        <v>0</v>
      </c>
      <c r="R16" s="214">
        <f>+Q16*$R$14</f>
        <v>0</v>
      </c>
      <c r="S16" s="214">
        <f>SUM(Q16:R16)*$S$14</f>
        <v>0</v>
      </c>
      <c r="T16" s="214"/>
      <c r="U16" s="214">
        <f>SUM(Q16:T16)*$U$14</f>
        <v>0</v>
      </c>
      <c r="V16" s="217">
        <f>SUM(Q16:U16)</f>
        <v>0</v>
      </c>
      <c r="W16" s="226"/>
      <c r="X16" s="222">
        <f>V16+W16</f>
        <v>0</v>
      </c>
      <c r="Y16" s="49"/>
      <c r="Z16" s="49"/>
      <c r="AB16"/>
      <c r="AC16"/>
      <c r="AD16"/>
      <c r="AE16"/>
      <c r="AF16"/>
    </row>
    <row r="17" spans="1:32" s="9" customFormat="1" ht="14.25" customHeight="1">
      <c r="A17" s="205"/>
      <c r="B17" s="280"/>
      <c r="C17" s="293"/>
      <c r="D17" s="231"/>
      <c r="E17" s="209"/>
      <c r="F17" s="246"/>
      <c r="G17" s="163"/>
      <c r="H17" s="252">
        <f aca="true" t="shared" si="0" ref="H17:H67">F17*G17</f>
        <v>0</v>
      </c>
      <c r="I17" s="249"/>
      <c r="J17" s="254"/>
      <c r="K17" s="246"/>
      <c r="L17" s="163"/>
      <c r="M17" s="253">
        <f aca="true" t="shared" si="1" ref="M17:M67">K17*L17</f>
        <v>0</v>
      </c>
      <c r="N17" s="210"/>
      <c r="O17" s="207"/>
      <c r="P17" s="242">
        <f>N17*M17</f>
        <v>0</v>
      </c>
      <c r="Q17" s="214">
        <f>+P17</f>
        <v>0</v>
      </c>
      <c r="R17" s="214">
        <f>+Q17*$R$14</f>
        <v>0</v>
      </c>
      <c r="S17" s="214">
        <f aca="true" t="shared" si="2" ref="S17:S67">SUM(Q17:R17)*$S$14</f>
        <v>0</v>
      </c>
      <c r="T17" s="214"/>
      <c r="U17" s="214">
        <f>SUM(Q17:T17)*$U$14</f>
        <v>0</v>
      </c>
      <c r="V17" s="218">
        <f aca="true" t="shared" si="3" ref="V17:V67">SUM(Q17:U17)</f>
        <v>0</v>
      </c>
      <c r="W17" s="226"/>
      <c r="X17" s="223">
        <f>V17+W17</f>
        <v>0</v>
      </c>
      <c r="Y17" s="49"/>
      <c r="Z17" s="49"/>
      <c r="AB17"/>
      <c r="AC17"/>
      <c r="AD17"/>
      <c r="AE17"/>
      <c r="AF17"/>
    </row>
    <row r="18" spans="1:32" s="9" customFormat="1" ht="14.25" customHeight="1">
      <c r="A18" s="205"/>
      <c r="B18" s="280"/>
      <c r="C18" s="293"/>
      <c r="D18" s="231"/>
      <c r="E18" s="209"/>
      <c r="F18" s="246"/>
      <c r="G18" s="163"/>
      <c r="H18" s="252">
        <f t="shared" si="0"/>
        <v>0</v>
      </c>
      <c r="I18" s="249"/>
      <c r="J18" s="254"/>
      <c r="K18" s="246"/>
      <c r="L18" s="163"/>
      <c r="M18" s="253">
        <f t="shared" si="1"/>
        <v>0</v>
      </c>
      <c r="N18" s="210"/>
      <c r="O18" s="207"/>
      <c r="P18" s="242">
        <f aca="true" t="shared" si="4" ref="P18:P67">N18*M18</f>
        <v>0</v>
      </c>
      <c r="Q18" s="214">
        <f aca="true" t="shared" si="5" ref="Q18:Q67">+P18</f>
        <v>0</v>
      </c>
      <c r="R18" s="214">
        <f aca="true" t="shared" si="6" ref="R18:R67">+Q18*$R$14</f>
        <v>0</v>
      </c>
      <c r="S18" s="214">
        <f t="shared" si="2"/>
        <v>0</v>
      </c>
      <c r="T18" s="214"/>
      <c r="U18" s="214">
        <f aca="true" t="shared" si="7" ref="U18:U67">SUM(Q18:T18)*$U$14</f>
        <v>0</v>
      </c>
      <c r="V18" s="218">
        <f t="shared" si="3"/>
        <v>0</v>
      </c>
      <c r="W18" s="226"/>
      <c r="X18" s="223">
        <f aca="true" t="shared" si="8" ref="X18:X67">V18+W18</f>
        <v>0</v>
      </c>
      <c r="Y18" s="49"/>
      <c r="Z18" s="49"/>
      <c r="AB18"/>
      <c r="AC18"/>
      <c r="AD18"/>
      <c r="AE18"/>
      <c r="AF18"/>
    </row>
    <row r="19" spans="1:32" s="9" customFormat="1" ht="14.25" customHeight="1">
      <c r="A19" s="205"/>
      <c r="B19" s="280"/>
      <c r="C19" s="293"/>
      <c r="D19" s="231"/>
      <c r="E19" s="209"/>
      <c r="F19" s="246"/>
      <c r="G19" s="163"/>
      <c r="H19" s="252">
        <f t="shared" si="0"/>
        <v>0</v>
      </c>
      <c r="I19" s="249"/>
      <c r="J19" s="254"/>
      <c r="K19" s="246"/>
      <c r="L19" s="163"/>
      <c r="M19" s="253">
        <f t="shared" si="1"/>
        <v>0</v>
      </c>
      <c r="N19" s="210"/>
      <c r="O19" s="207"/>
      <c r="P19" s="242">
        <f t="shared" si="4"/>
        <v>0</v>
      </c>
      <c r="Q19" s="214">
        <f t="shared" si="5"/>
        <v>0</v>
      </c>
      <c r="R19" s="214">
        <f t="shared" si="6"/>
        <v>0</v>
      </c>
      <c r="S19" s="214">
        <f t="shared" si="2"/>
        <v>0</v>
      </c>
      <c r="T19" s="214"/>
      <c r="U19" s="214">
        <f t="shared" si="7"/>
        <v>0</v>
      </c>
      <c r="V19" s="218">
        <f t="shared" si="3"/>
        <v>0</v>
      </c>
      <c r="W19" s="226"/>
      <c r="X19" s="223">
        <f t="shared" si="8"/>
        <v>0</v>
      </c>
      <c r="Y19" s="49"/>
      <c r="Z19" s="49"/>
      <c r="AB19"/>
      <c r="AC19"/>
      <c r="AD19"/>
      <c r="AE19"/>
      <c r="AF19"/>
    </row>
    <row r="20" spans="1:32" s="9" customFormat="1" ht="14.25" customHeight="1">
      <c r="A20" s="205"/>
      <c r="B20" s="280"/>
      <c r="C20" s="293"/>
      <c r="D20" s="231"/>
      <c r="E20" s="209"/>
      <c r="F20" s="246"/>
      <c r="G20" s="163"/>
      <c r="H20" s="252">
        <f t="shared" si="0"/>
        <v>0</v>
      </c>
      <c r="I20" s="249"/>
      <c r="J20" s="254"/>
      <c r="K20" s="246"/>
      <c r="L20" s="163"/>
      <c r="M20" s="253">
        <f t="shared" si="1"/>
        <v>0</v>
      </c>
      <c r="N20" s="210"/>
      <c r="O20" s="207"/>
      <c r="P20" s="242">
        <f t="shared" si="4"/>
        <v>0</v>
      </c>
      <c r="Q20" s="214">
        <f t="shared" si="5"/>
        <v>0</v>
      </c>
      <c r="R20" s="214">
        <f t="shared" si="6"/>
        <v>0</v>
      </c>
      <c r="S20" s="214">
        <f t="shared" si="2"/>
        <v>0</v>
      </c>
      <c r="T20" s="214"/>
      <c r="U20" s="214">
        <f t="shared" si="7"/>
        <v>0</v>
      </c>
      <c r="V20" s="218">
        <f t="shared" si="3"/>
        <v>0</v>
      </c>
      <c r="W20" s="226"/>
      <c r="X20" s="223">
        <f t="shared" si="8"/>
        <v>0</v>
      </c>
      <c r="Y20" s="49"/>
      <c r="Z20" s="49"/>
      <c r="AB20"/>
      <c r="AC20"/>
      <c r="AD20"/>
      <c r="AE20"/>
      <c r="AF20"/>
    </row>
    <row r="21" spans="1:32" s="9" customFormat="1" ht="14.25" customHeight="1">
      <c r="A21" s="205"/>
      <c r="B21" s="280"/>
      <c r="C21" s="293"/>
      <c r="D21" s="231"/>
      <c r="E21" s="209"/>
      <c r="F21" s="246"/>
      <c r="G21" s="163"/>
      <c r="H21" s="252">
        <f t="shared" si="0"/>
        <v>0</v>
      </c>
      <c r="I21" s="249"/>
      <c r="J21" s="254"/>
      <c r="K21" s="246"/>
      <c r="L21" s="163"/>
      <c r="M21" s="253">
        <f t="shared" si="1"/>
        <v>0</v>
      </c>
      <c r="N21" s="210"/>
      <c r="O21" s="207"/>
      <c r="P21" s="242">
        <f t="shared" si="4"/>
        <v>0</v>
      </c>
      <c r="Q21" s="214">
        <f t="shared" si="5"/>
        <v>0</v>
      </c>
      <c r="R21" s="214">
        <f t="shared" si="6"/>
        <v>0</v>
      </c>
      <c r="S21" s="214">
        <f t="shared" si="2"/>
        <v>0</v>
      </c>
      <c r="T21" s="214"/>
      <c r="U21" s="214">
        <f t="shared" si="7"/>
        <v>0</v>
      </c>
      <c r="V21" s="218">
        <f t="shared" si="3"/>
        <v>0</v>
      </c>
      <c r="W21" s="226"/>
      <c r="X21" s="223">
        <f t="shared" si="8"/>
        <v>0</v>
      </c>
      <c r="Y21" s="49"/>
      <c r="Z21" s="49"/>
      <c r="AB21"/>
      <c r="AC21"/>
      <c r="AD21"/>
      <c r="AE21"/>
      <c r="AF21"/>
    </row>
    <row r="22" spans="1:32" s="9" customFormat="1" ht="14.25" customHeight="1">
      <c r="A22" s="205"/>
      <c r="B22" s="280"/>
      <c r="C22" s="293"/>
      <c r="D22" s="231"/>
      <c r="E22" s="209"/>
      <c r="F22" s="246"/>
      <c r="G22" s="163"/>
      <c r="H22" s="252">
        <f t="shared" si="0"/>
        <v>0</v>
      </c>
      <c r="I22" s="249"/>
      <c r="J22" s="254"/>
      <c r="K22" s="246"/>
      <c r="L22" s="163"/>
      <c r="M22" s="253">
        <f t="shared" si="1"/>
        <v>0</v>
      </c>
      <c r="N22" s="210"/>
      <c r="O22" s="207"/>
      <c r="P22" s="242">
        <f t="shared" si="4"/>
        <v>0</v>
      </c>
      <c r="Q22" s="214">
        <f t="shared" si="5"/>
        <v>0</v>
      </c>
      <c r="R22" s="214">
        <f t="shared" si="6"/>
        <v>0</v>
      </c>
      <c r="S22" s="214">
        <f t="shared" si="2"/>
        <v>0</v>
      </c>
      <c r="T22" s="214"/>
      <c r="U22" s="214">
        <f t="shared" si="7"/>
        <v>0</v>
      </c>
      <c r="V22" s="218">
        <f t="shared" si="3"/>
        <v>0</v>
      </c>
      <c r="W22" s="226"/>
      <c r="X22" s="223">
        <f t="shared" si="8"/>
        <v>0</v>
      </c>
      <c r="Y22" s="49"/>
      <c r="Z22" s="49"/>
      <c r="AB22"/>
      <c r="AC22"/>
      <c r="AD22"/>
      <c r="AE22"/>
      <c r="AF22"/>
    </row>
    <row r="23" spans="1:32" s="9" customFormat="1" ht="14.25" customHeight="1">
      <c r="A23" s="205"/>
      <c r="B23" s="280"/>
      <c r="C23" s="293"/>
      <c r="D23" s="231"/>
      <c r="E23" s="209"/>
      <c r="F23" s="246"/>
      <c r="G23" s="163"/>
      <c r="H23" s="252">
        <f t="shared" si="0"/>
        <v>0</v>
      </c>
      <c r="I23" s="249"/>
      <c r="J23" s="254"/>
      <c r="K23" s="246"/>
      <c r="L23" s="163"/>
      <c r="M23" s="253">
        <f t="shared" si="1"/>
        <v>0</v>
      </c>
      <c r="N23" s="210"/>
      <c r="O23" s="207"/>
      <c r="P23" s="242">
        <f t="shared" si="4"/>
        <v>0</v>
      </c>
      <c r="Q23" s="214">
        <f t="shared" si="5"/>
        <v>0</v>
      </c>
      <c r="R23" s="214">
        <f t="shared" si="6"/>
        <v>0</v>
      </c>
      <c r="S23" s="214">
        <f t="shared" si="2"/>
        <v>0</v>
      </c>
      <c r="T23" s="214"/>
      <c r="U23" s="214">
        <f t="shared" si="7"/>
        <v>0</v>
      </c>
      <c r="V23" s="218">
        <f t="shared" si="3"/>
        <v>0</v>
      </c>
      <c r="W23" s="226"/>
      <c r="X23" s="223">
        <f t="shared" si="8"/>
        <v>0</v>
      </c>
      <c r="Y23" s="49"/>
      <c r="Z23" s="49"/>
      <c r="AB23"/>
      <c r="AC23"/>
      <c r="AD23"/>
      <c r="AE23"/>
      <c r="AF23"/>
    </row>
    <row r="24" spans="1:32" s="9" customFormat="1" ht="14.25" customHeight="1">
      <c r="A24" s="205"/>
      <c r="B24" s="280"/>
      <c r="C24" s="293"/>
      <c r="D24" s="231"/>
      <c r="E24" s="209"/>
      <c r="F24" s="246"/>
      <c r="G24" s="163"/>
      <c r="H24" s="252">
        <f t="shared" si="0"/>
        <v>0</v>
      </c>
      <c r="I24" s="249"/>
      <c r="J24" s="254"/>
      <c r="K24" s="246"/>
      <c r="L24" s="163"/>
      <c r="M24" s="253">
        <f t="shared" si="1"/>
        <v>0</v>
      </c>
      <c r="N24" s="210"/>
      <c r="O24" s="207"/>
      <c r="P24" s="242">
        <f t="shared" si="4"/>
        <v>0</v>
      </c>
      <c r="Q24" s="214">
        <f t="shared" si="5"/>
        <v>0</v>
      </c>
      <c r="R24" s="214">
        <f t="shared" si="6"/>
        <v>0</v>
      </c>
      <c r="S24" s="214">
        <f t="shared" si="2"/>
        <v>0</v>
      </c>
      <c r="T24" s="214"/>
      <c r="U24" s="214">
        <f t="shared" si="7"/>
        <v>0</v>
      </c>
      <c r="V24" s="218">
        <f t="shared" si="3"/>
        <v>0</v>
      </c>
      <c r="W24" s="226"/>
      <c r="X24" s="223">
        <f t="shared" si="8"/>
        <v>0</v>
      </c>
      <c r="Y24" s="49"/>
      <c r="Z24" s="49"/>
      <c r="AB24"/>
      <c r="AC24"/>
      <c r="AD24"/>
      <c r="AE24"/>
      <c r="AF24"/>
    </row>
    <row r="25" spans="1:32" s="9" customFormat="1" ht="14.25" customHeight="1">
      <c r="A25" s="205"/>
      <c r="B25" s="280"/>
      <c r="C25" s="293"/>
      <c r="D25" s="231"/>
      <c r="E25" s="209"/>
      <c r="F25" s="246"/>
      <c r="G25" s="163"/>
      <c r="H25" s="252">
        <f t="shared" si="0"/>
        <v>0</v>
      </c>
      <c r="I25" s="249"/>
      <c r="J25" s="254"/>
      <c r="K25" s="246"/>
      <c r="L25" s="163"/>
      <c r="M25" s="253">
        <f t="shared" si="1"/>
        <v>0</v>
      </c>
      <c r="N25" s="210"/>
      <c r="O25" s="207"/>
      <c r="P25" s="242">
        <f t="shared" si="4"/>
        <v>0</v>
      </c>
      <c r="Q25" s="214">
        <f t="shared" si="5"/>
        <v>0</v>
      </c>
      <c r="R25" s="214">
        <f t="shared" si="6"/>
        <v>0</v>
      </c>
      <c r="S25" s="214">
        <f t="shared" si="2"/>
        <v>0</v>
      </c>
      <c r="T25" s="214"/>
      <c r="U25" s="214">
        <f t="shared" si="7"/>
        <v>0</v>
      </c>
      <c r="V25" s="218">
        <f t="shared" si="3"/>
        <v>0</v>
      </c>
      <c r="W25" s="226"/>
      <c r="X25" s="223">
        <f t="shared" si="8"/>
        <v>0</v>
      </c>
      <c r="Y25" s="49"/>
      <c r="Z25" s="49"/>
      <c r="AB25"/>
      <c r="AC25"/>
      <c r="AD25"/>
      <c r="AE25"/>
      <c r="AF25"/>
    </row>
    <row r="26" spans="1:32" s="9" customFormat="1" ht="14.25" customHeight="1">
      <c r="A26" s="205"/>
      <c r="B26" s="280"/>
      <c r="C26" s="293"/>
      <c r="D26" s="231"/>
      <c r="E26" s="209"/>
      <c r="F26" s="246"/>
      <c r="G26" s="163"/>
      <c r="H26" s="252">
        <f t="shared" si="0"/>
        <v>0</v>
      </c>
      <c r="I26" s="249"/>
      <c r="J26" s="254"/>
      <c r="K26" s="246"/>
      <c r="L26" s="163"/>
      <c r="M26" s="253">
        <f t="shared" si="1"/>
        <v>0</v>
      </c>
      <c r="N26" s="210"/>
      <c r="O26" s="207"/>
      <c r="P26" s="242">
        <f t="shared" si="4"/>
        <v>0</v>
      </c>
      <c r="Q26" s="214">
        <f t="shared" si="5"/>
        <v>0</v>
      </c>
      <c r="R26" s="214">
        <f t="shared" si="6"/>
        <v>0</v>
      </c>
      <c r="S26" s="214">
        <f t="shared" si="2"/>
        <v>0</v>
      </c>
      <c r="T26" s="214"/>
      <c r="U26" s="214">
        <f t="shared" si="7"/>
        <v>0</v>
      </c>
      <c r="V26" s="218">
        <f t="shared" si="3"/>
        <v>0</v>
      </c>
      <c r="W26" s="226"/>
      <c r="X26" s="223">
        <f t="shared" si="8"/>
        <v>0</v>
      </c>
      <c r="Y26" s="49"/>
      <c r="Z26" s="49"/>
      <c r="AB26"/>
      <c r="AC26"/>
      <c r="AD26"/>
      <c r="AE26"/>
      <c r="AF26"/>
    </row>
    <row r="27" spans="1:32" s="9" customFormat="1" ht="14.25" customHeight="1">
      <c r="A27" s="205"/>
      <c r="B27" s="280"/>
      <c r="C27" s="293"/>
      <c r="D27" s="231"/>
      <c r="E27" s="209"/>
      <c r="F27" s="246"/>
      <c r="G27" s="163"/>
      <c r="H27" s="252">
        <f t="shared" si="0"/>
        <v>0</v>
      </c>
      <c r="I27" s="249"/>
      <c r="J27" s="254"/>
      <c r="K27" s="246"/>
      <c r="L27" s="163"/>
      <c r="M27" s="253">
        <f t="shared" si="1"/>
        <v>0</v>
      </c>
      <c r="N27" s="210"/>
      <c r="O27" s="207"/>
      <c r="P27" s="242">
        <f t="shared" si="4"/>
        <v>0</v>
      </c>
      <c r="Q27" s="214">
        <f t="shared" si="5"/>
        <v>0</v>
      </c>
      <c r="R27" s="214">
        <f t="shared" si="6"/>
        <v>0</v>
      </c>
      <c r="S27" s="214">
        <f t="shared" si="2"/>
        <v>0</v>
      </c>
      <c r="T27" s="214"/>
      <c r="U27" s="214">
        <f t="shared" si="7"/>
        <v>0</v>
      </c>
      <c r="V27" s="218">
        <f t="shared" si="3"/>
        <v>0</v>
      </c>
      <c r="W27" s="226"/>
      <c r="X27" s="223">
        <f t="shared" si="8"/>
        <v>0</v>
      </c>
      <c r="Y27" s="49"/>
      <c r="Z27" s="49"/>
      <c r="AB27"/>
      <c r="AC27"/>
      <c r="AD27"/>
      <c r="AE27"/>
      <c r="AF27"/>
    </row>
    <row r="28" spans="1:32" s="9" customFormat="1" ht="14.25" customHeight="1">
      <c r="A28" s="205"/>
      <c r="B28" s="280"/>
      <c r="C28" s="293"/>
      <c r="D28" s="231"/>
      <c r="E28" s="209"/>
      <c r="F28" s="246"/>
      <c r="G28" s="163"/>
      <c r="H28" s="252">
        <f t="shared" si="0"/>
        <v>0</v>
      </c>
      <c r="I28" s="249"/>
      <c r="J28" s="254"/>
      <c r="K28" s="246"/>
      <c r="L28" s="163"/>
      <c r="M28" s="253">
        <f t="shared" si="1"/>
        <v>0</v>
      </c>
      <c r="N28" s="210"/>
      <c r="O28" s="207"/>
      <c r="P28" s="242">
        <f t="shared" si="4"/>
        <v>0</v>
      </c>
      <c r="Q28" s="214">
        <f t="shared" si="5"/>
        <v>0</v>
      </c>
      <c r="R28" s="214">
        <f t="shared" si="6"/>
        <v>0</v>
      </c>
      <c r="S28" s="214">
        <f t="shared" si="2"/>
        <v>0</v>
      </c>
      <c r="T28" s="214"/>
      <c r="U28" s="214">
        <f t="shared" si="7"/>
        <v>0</v>
      </c>
      <c r="V28" s="218">
        <f t="shared" si="3"/>
        <v>0</v>
      </c>
      <c r="W28" s="226"/>
      <c r="X28" s="223">
        <f t="shared" si="8"/>
        <v>0</v>
      </c>
      <c r="Y28" s="49"/>
      <c r="Z28" s="49"/>
      <c r="AB28"/>
      <c r="AC28"/>
      <c r="AD28"/>
      <c r="AE28"/>
      <c r="AF28"/>
    </row>
    <row r="29" spans="1:32" s="9" customFormat="1" ht="14.25" customHeight="1">
      <c r="A29" s="205"/>
      <c r="B29" s="280"/>
      <c r="C29" s="293"/>
      <c r="D29" s="231"/>
      <c r="E29" s="209"/>
      <c r="F29" s="246"/>
      <c r="G29" s="163"/>
      <c r="H29" s="252">
        <f t="shared" si="0"/>
        <v>0</v>
      </c>
      <c r="I29" s="249"/>
      <c r="J29" s="254"/>
      <c r="K29" s="246"/>
      <c r="L29" s="163"/>
      <c r="M29" s="253">
        <f t="shared" si="1"/>
        <v>0</v>
      </c>
      <c r="N29" s="210"/>
      <c r="O29" s="207"/>
      <c r="P29" s="242">
        <f t="shared" si="4"/>
        <v>0</v>
      </c>
      <c r="Q29" s="214">
        <f t="shared" si="5"/>
        <v>0</v>
      </c>
      <c r="R29" s="214">
        <f t="shared" si="6"/>
        <v>0</v>
      </c>
      <c r="S29" s="214">
        <f t="shared" si="2"/>
        <v>0</v>
      </c>
      <c r="T29" s="214"/>
      <c r="U29" s="214">
        <f t="shared" si="7"/>
        <v>0</v>
      </c>
      <c r="V29" s="218">
        <f t="shared" si="3"/>
        <v>0</v>
      </c>
      <c r="W29" s="226"/>
      <c r="X29" s="223">
        <f t="shared" si="8"/>
        <v>0</v>
      </c>
      <c r="Y29" s="49"/>
      <c r="Z29" s="49"/>
      <c r="AB29"/>
      <c r="AC29"/>
      <c r="AD29"/>
      <c r="AE29"/>
      <c r="AF29"/>
    </row>
    <row r="30" spans="1:32" s="9" customFormat="1" ht="14.25" customHeight="1">
      <c r="A30" s="205"/>
      <c r="B30" s="280"/>
      <c r="C30" s="293"/>
      <c r="D30" s="231"/>
      <c r="E30" s="209"/>
      <c r="F30" s="246"/>
      <c r="G30" s="163"/>
      <c r="H30" s="252">
        <f t="shared" si="0"/>
        <v>0</v>
      </c>
      <c r="I30" s="249"/>
      <c r="J30" s="254"/>
      <c r="K30" s="246"/>
      <c r="L30" s="163"/>
      <c r="M30" s="253">
        <f t="shared" si="1"/>
        <v>0</v>
      </c>
      <c r="N30" s="210"/>
      <c r="O30" s="207"/>
      <c r="P30" s="242">
        <f t="shared" si="4"/>
        <v>0</v>
      </c>
      <c r="Q30" s="214">
        <f t="shared" si="5"/>
        <v>0</v>
      </c>
      <c r="R30" s="214">
        <f t="shared" si="6"/>
        <v>0</v>
      </c>
      <c r="S30" s="214">
        <f t="shared" si="2"/>
        <v>0</v>
      </c>
      <c r="T30" s="214"/>
      <c r="U30" s="214">
        <f t="shared" si="7"/>
        <v>0</v>
      </c>
      <c r="V30" s="218">
        <f t="shared" si="3"/>
        <v>0</v>
      </c>
      <c r="W30" s="226"/>
      <c r="X30" s="223">
        <f t="shared" si="8"/>
        <v>0</v>
      </c>
      <c r="Y30" s="49"/>
      <c r="Z30" s="49"/>
      <c r="AB30"/>
      <c r="AC30"/>
      <c r="AD30"/>
      <c r="AE30"/>
      <c r="AF30"/>
    </row>
    <row r="31" spans="1:32" s="9" customFormat="1" ht="14.25" customHeight="1">
      <c r="A31" s="205"/>
      <c r="B31" s="280"/>
      <c r="C31" s="293"/>
      <c r="D31" s="231"/>
      <c r="E31" s="209"/>
      <c r="F31" s="246"/>
      <c r="G31" s="163"/>
      <c r="H31" s="252">
        <f t="shared" si="0"/>
        <v>0</v>
      </c>
      <c r="I31" s="249"/>
      <c r="J31" s="254"/>
      <c r="K31" s="246"/>
      <c r="L31" s="163"/>
      <c r="M31" s="253">
        <f t="shared" si="1"/>
        <v>0</v>
      </c>
      <c r="N31" s="210"/>
      <c r="O31" s="207"/>
      <c r="P31" s="242">
        <f t="shared" si="4"/>
        <v>0</v>
      </c>
      <c r="Q31" s="214">
        <f t="shared" si="5"/>
        <v>0</v>
      </c>
      <c r="R31" s="214">
        <f t="shared" si="6"/>
        <v>0</v>
      </c>
      <c r="S31" s="214">
        <f t="shared" si="2"/>
        <v>0</v>
      </c>
      <c r="T31" s="214"/>
      <c r="U31" s="214">
        <f t="shared" si="7"/>
        <v>0</v>
      </c>
      <c r="V31" s="218">
        <f t="shared" si="3"/>
        <v>0</v>
      </c>
      <c r="W31" s="226"/>
      <c r="X31" s="223">
        <f t="shared" si="8"/>
        <v>0</v>
      </c>
      <c r="Y31" s="49"/>
      <c r="Z31" s="49"/>
      <c r="AB31"/>
      <c r="AC31"/>
      <c r="AD31"/>
      <c r="AE31"/>
      <c r="AF31"/>
    </row>
    <row r="32" spans="1:32" s="9" customFormat="1" ht="14.25" customHeight="1">
      <c r="A32" s="205"/>
      <c r="B32" s="280"/>
      <c r="C32" s="293"/>
      <c r="D32" s="231"/>
      <c r="E32" s="209"/>
      <c r="F32" s="246"/>
      <c r="G32" s="163"/>
      <c r="H32" s="252">
        <f t="shared" si="0"/>
        <v>0</v>
      </c>
      <c r="I32" s="249"/>
      <c r="J32" s="254"/>
      <c r="K32" s="246"/>
      <c r="L32" s="163"/>
      <c r="M32" s="253">
        <f t="shared" si="1"/>
        <v>0</v>
      </c>
      <c r="N32" s="210"/>
      <c r="O32" s="207"/>
      <c r="P32" s="242">
        <f t="shared" si="4"/>
        <v>0</v>
      </c>
      <c r="Q32" s="214">
        <f t="shared" si="5"/>
        <v>0</v>
      </c>
      <c r="R32" s="214">
        <f t="shared" si="6"/>
        <v>0</v>
      </c>
      <c r="S32" s="214">
        <f t="shared" si="2"/>
        <v>0</v>
      </c>
      <c r="T32" s="214"/>
      <c r="U32" s="214">
        <f t="shared" si="7"/>
        <v>0</v>
      </c>
      <c r="V32" s="218">
        <f t="shared" si="3"/>
        <v>0</v>
      </c>
      <c r="W32" s="226"/>
      <c r="X32" s="223">
        <f t="shared" si="8"/>
        <v>0</v>
      </c>
      <c r="Y32" s="49"/>
      <c r="Z32" s="49"/>
      <c r="AB32"/>
      <c r="AC32"/>
      <c r="AD32"/>
      <c r="AE32"/>
      <c r="AF32"/>
    </row>
    <row r="33" spans="1:32" s="9" customFormat="1" ht="14.25" customHeight="1">
      <c r="A33" s="205"/>
      <c r="B33" s="280"/>
      <c r="C33" s="293"/>
      <c r="D33" s="231"/>
      <c r="E33" s="209"/>
      <c r="F33" s="246"/>
      <c r="G33" s="163"/>
      <c r="H33" s="252">
        <f t="shared" si="0"/>
        <v>0</v>
      </c>
      <c r="I33" s="249"/>
      <c r="J33" s="254"/>
      <c r="K33" s="246"/>
      <c r="L33" s="163"/>
      <c r="M33" s="253">
        <f t="shared" si="1"/>
        <v>0</v>
      </c>
      <c r="N33" s="210"/>
      <c r="O33" s="207"/>
      <c r="P33" s="242">
        <f t="shared" si="4"/>
        <v>0</v>
      </c>
      <c r="Q33" s="214">
        <f t="shared" si="5"/>
        <v>0</v>
      </c>
      <c r="R33" s="214">
        <f t="shared" si="6"/>
        <v>0</v>
      </c>
      <c r="S33" s="214">
        <f t="shared" si="2"/>
        <v>0</v>
      </c>
      <c r="T33" s="214"/>
      <c r="U33" s="214">
        <f t="shared" si="7"/>
        <v>0</v>
      </c>
      <c r="V33" s="218">
        <f t="shared" si="3"/>
        <v>0</v>
      </c>
      <c r="W33" s="226"/>
      <c r="X33" s="223">
        <f t="shared" si="8"/>
        <v>0</v>
      </c>
      <c r="Y33" s="49"/>
      <c r="Z33" s="49"/>
      <c r="AB33"/>
      <c r="AC33"/>
      <c r="AD33"/>
      <c r="AE33"/>
      <c r="AF33"/>
    </row>
    <row r="34" spans="1:32" s="9" customFormat="1" ht="14.25" customHeight="1">
      <c r="A34" s="205"/>
      <c r="B34" s="280"/>
      <c r="C34" s="293"/>
      <c r="D34" s="231"/>
      <c r="E34" s="209"/>
      <c r="F34" s="246"/>
      <c r="G34" s="163"/>
      <c r="H34" s="252">
        <f t="shared" si="0"/>
        <v>0</v>
      </c>
      <c r="I34" s="249"/>
      <c r="J34" s="254"/>
      <c r="K34" s="246"/>
      <c r="L34" s="163"/>
      <c r="M34" s="253">
        <f t="shared" si="1"/>
        <v>0</v>
      </c>
      <c r="N34" s="210"/>
      <c r="O34" s="207"/>
      <c r="P34" s="242">
        <f t="shared" si="4"/>
        <v>0</v>
      </c>
      <c r="Q34" s="214">
        <f t="shared" si="5"/>
        <v>0</v>
      </c>
      <c r="R34" s="214">
        <f t="shared" si="6"/>
        <v>0</v>
      </c>
      <c r="S34" s="214">
        <f t="shared" si="2"/>
        <v>0</v>
      </c>
      <c r="T34" s="214"/>
      <c r="U34" s="214">
        <f t="shared" si="7"/>
        <v>0</v>
      </c>
      <c r="V34" s="218">
        <f t="shared" si="3"/>
        <v>0</v>
      </c>
      <c r="W34" s="226"/>
      <c r="X34" s="223">
        <f t="shared" si="8"/>
        <v>0</v>
      </c>
      <c r="Y34" s="49"/>
      <c r="Z34" s="49"/>
      <c r="AB34"/>
      <c r="AC34"/>
      <c r="AD34"/>
      <c r="AE34"/>
      <c r="AF34"/>
    </row>
    <row r="35" spans="1:32" s="9" customFormat="1" ht="14.25" customHeight="1">
      <c r="A35" s="205"/>
      <c r="B35" s="280"/>
      <c r="C35" s="293"/>
      <c r="D35" s="231"/>
      <c r="E35" s="209"/>
      <c r="F35" s="246"/>
      <c r="G35" s="163"/>
      <c r="H35" s="252">
        <f t="shared" si="0"/>
        <v>0</v>
      </c>
      <c r="I35" s="249"/>
      <c r="J35" s="254"/>
      <c r="K35" s="246"/>
      <c r="L35" s="163"/>
      <c r="M35" s="253">
        <f t="shared" si="1"/>
        <v>0</v>
      </c>
      <c r="N35" s="210"/>
      <c r="O35" s="207"/>
      <c r="P35" s="242">
        <f t="shared" si="4"/>
        <v>0</v>
      </c>
      <c r="Q35" s="214">
        <f t="shared" si="5"/>
        <v>0</v>
      </c>
      <c r="R35" s="214">
        <f t="shared" si="6"/>
        <v>0</v>
      </c>
      <c r="S35" s="214">
        <f t="shared" si="2"/>
        <v>0</v>
      </c>
      <c r="T35" s="214"/>
      <c r="U35" s="214">
        <f t="shared" si="7"/>
        <v>0</v>
      </c>
      <c r="V35" s="218">
        <f t="shared" si="3"/>
        <v>0</v>
      </c>
      <c r="W35" s="226"/>
      <c r="X35" s="223">
        <f t="shared" si="8"/>
        <v>0</v>
      </c>
      <c r="Y35" s="49"/>
      <c r="Z35" s="49"/>
      <c r="AB35"/>
      <c r="AC35"/>
      <c r="AD35"/>
      <c r="AE35"/>
      <c r="AF35"/>
    </row>
    <row r="36" spans="1:32" s="9" customFormat="1" ht="14.25" customHeight="1">
      <c r="A36" s="205"/>
      <c r="B36" s="280"/>
      <c r="C36" s="293"/>
      <c r="D36" s="231"/>
      <c r="E36" s="209"/>
      <c r="F36" s="246"/>
      <c r="G36" s="163"/>
      <c r="H36" s="252">
        <f t="shared" si="0"/>
        <v>0</v>
      </c>
      <c r="I36" s="249"/>
      <c r="J36" s="254"/>
      <c r="K36" s="246"/>
      <c r="L36" s="163"/>
      <c r="M36" s="253">
        <f t="shared" si="1"/>
        <v>0</v>
      </c>
      <c r="N36" s="210"/>
      <c r="O36" s="207"/>
      <c r="P36" s="242">
        <f t="shared" si="4"/>
        <v>0</v>
      </c>
      <c r="Q36" s="214">
        <f t="shared" si="5"/>
        <v>0</v>
      </c>
      <c r="R36" s="214">
        <f t="shared" si="6"/>
        <v>0</v>
      </c>
      <c r="S36" s="214">
        <f t="shared" si="2"/>
        <v>0</v>
      </c>
      <c r="T36" s="214"/>
      <c r="U36" s="214">
        <f t="shared" si="7"/>
        <v>0</v>
      </c>
      <c r="V36" s="218">
        <f t="shared" si="3"/>
        <v>0</v>
      </c>
      <c r="W36" s="226"/>
      <c r="X36" s="223">
        <f t="shared" si="8"/>
        <v>0</v>
      </c>
      <c r="Y36" s="49"/>
      <c r="Z36" s="49"/>
      <c r="AB36"/>
      <c r="AC36"/>
      <c r="AD36"/>
      <c r="AE36"/>
      <c r="AF36"/>
    </row>
    <row r="37" spans="1:32" s="9" customFormat="1" ht="14.25" customHeight="1">
      <c r="A37" s="205"/>
      <c r="B37" s="280"/>
      <c r="C37" s="293"/>
      <c r="D37" s="231"/>
      <c r="E37" s="209"/>
      <c r="F37" s="246"/>
      <c r="G37" s="163"/>
      <c r="H37" s="252">
        <f t="shared" si="0"/>
        <v>0</v>
      </c>
      <c r="I37" s="249"/>
      <c r="J37" s="254"/>
      <c r="K37" s="246"/>
      <c r="L37" s="163"/>
      <c r="M37" s="253">
        <f t="shared" si="1"/>
        <v>0</v>
      </c>
      <c r="N37" s="210"/>
      <c r="O37" s="207"/>
      <c r="P37" s="242">
        <f t="shared" si="4"/>
        <v>0</v>
      </c>
      <c r="Q37" s="214">
        <f t="shared" si="5"/>
        <v>0</v>
      </c>
      <c r="R37" s="214">
        <f t="shared" si="6"/>
        <v>0</v>
      </c>
      <c r="S37" s="214">
        <f t="shared" si="2"/>
        <v>0</v>
      </c>
      <c r="T37" s="214"/>
      <c r="U37" s="214">
        <f t="shared" si="7"/>
        <v>0</v>
      </c>
      <c r="V37" s="218">
        <f t="shared" si="3"/>
        <v>0</v>
      </c>
      <c r="W37" s="226"/>
      <c r="X37" s="223">
        <f t="shared" si="8"/>
        <v>0</v>
      </c>
      <c r="Y37" s="49"/>
      <c r="Z37" s="49"/>
      <c r="AB37"/>
      <c r="AC37"/>
      <c r="AD37"/>
      <c r="AE37"/>
      <c r="AF37"/>
    </row>
    <row r="38" spans="1:32" s="9" customFormat="1" ht="14.25" customHeight="1">
      <c r="A38" s="205"/>
      <c r="B38" s="280"/>
      <c r="C38" s="293"/>
      <c r="D38" s="231"/>
      <c r="E38" s="209"/>
      <c r="F38" s="246"/>
      <c r="G38" s="163"/>
      <c r="H38" s="252">
        <f t="shared" si="0"/>
        <v>0</v>
      </c>
      <c r="I38" s="249"/>
      <c r="J38" s="254"/>
      <c r="K38" s="246"/>
      <c r="L38" s="163"/>
      <c r="M38" s="253">
        <f t="shared" si="1"/>
        <v>0</v>
      </c>
      <c r="N38" s="210"/>
      <c r="O38" s="207"/>
      <c r="P38" s="242">
        <f t="shared" si="4"/>
        <v>0</v>
      </c>
      <c r="Q38" s="214">
        <f t="shared" si="5"/>
        <v>0</v>
      </c>
      <c r="R38" s="214">
        <f t="shared" si="6"/>
        <v>0</v>
      </c>
      <c r="S38" s="214">
        <f t="shared" si="2"/>
        <v>0</v>
      </c>
      <c r="T38" s="214"/>
      <c r="U38" s="214">
        <f t="shared" si="7"/>
        <v>0</v>
      </c>
      <c r="V38" s="218">
        <f t="shared" si="3"/>
        <v>0</v>
      </c>
      <c r="W38" s="226"/>
      <c r="X38" s="223">
        <f t="shared" si="8"/>
        <v>0</v>
      </c>
      <c r="Y38" s="49"/>
      <c r="Z38" s="49"/>
      <c r="AB38"/>
      <c r="AC38"/>
      <c r="AD38"/>
      <c r="AE38"/>
      <c r="AF38"/>
    </row>
    <row r="39" spans="1:32" s="9" customFormat="1" ht="14.25" customHeight="1">
      <c r="A39" s="205"/>
      <c r="B39" s="280"/>
      <c r="C39" s="293"/>
      <c r="D39" s="231"/>
      <c r="E39" s="209"/>
      <c r="F39" s="246"/>
      <c r="G39" s="163"/>
      <c r="H39" s="252">
        <f t="shared" si="0"/>
        <v>0</v>
      </c>
      <c r="I39" s="249"/>
      <c r="J39" s="254"/>
      <c r="K39" s="246"/>
      <c r="L39" s="163"/>
      <c r="M39" s="253">
        <f t="shared" si="1"/>
        <v>0</v>
      </c>
      <c r="N39" s="210"/>
      <c r="O39" s="207"/>
      <c r="P39" s="242">
        <f t="shared" si="4"/>
        <v>0</v>
      </c>
      <c r="Q39" s="214">
        <f t="shared" si="5"/>
        <v>0</v>
      </c>
      <c r="R39" s="214">
        <f t="shared" si="6"/>
        <v>0</v>
      </c>
      <c r="S39" s="214">
        <f t="shared" si="2"/>
        <v>0</v>
      </c>
      <c r="T39" s="214"/>
      <c r="U39" s="214">
        <f t="shared" si="7"/>
        <v>0</v>
      </c>
      <c r="V39" s="218">
        <f t="shared" si="3"/>
        <v>0</v>
      </c>
      <c r="W39" s="226"/>
      <c r="X39" s="223">
        <f t="shared" si="8"/>
        <v>0</v>
      </c>
      <c r="Y39" s="49"/>
      <c r="Z39" s="49"/>
      <c r="AB39"/>
      <c r="AC39"/>
      <c r="AD39"/>
      <c r="AE39"/>
      <c r="AF39"/>
    </row>
    <row r="40" spans="1:32" s="9" customFormat="1" ht="14.25" customHeight="1">
      <c r="A40" s="205"/>
      <c r="B40" s="280"/>
      <c r="C40" s="293"/>
      <c r="D40" s="231"/>
      <c r="E40" s="209"/>
      <c r="F40" s="246"/>
      <c r="G40" s="163"/>
      <c r="H40" s="252">
        <f t="shared" si="0"/>
        <v>0</v>
      </c>
      <c r="I40" s="249"/>
      <c r="J40" s="254"/>
      <c r="K40" s="246"/>
      <c r="L40" s="163"/>
      <c r="M40" s="253">
        <f t="shared" si="1"/>
        <v>0</v>
      </c>
      <c r="N40" s="210"/>
      <c r="O40" s="207"/>
      <c r="P40" s="242">
        <f t="shared" si="4"/>
        <v>0</v>
      </c>
      <c r="Q40" s="214">
        <f t="shared" si="5"/>
        <v>0</v>
      </c>
      <c r="R40" s="214">
        <f t="shared" si="6"/>
        <v>0</v>
      </c>
      <c r="S40" s="214">
        <f t="shared" si="2"/>
        <v>0</v>
      </c>
      <c r="T40" s="214"/>
      <c r="U40" s="214">
        <f t="shared" si="7"/>
        <v>0</v>
      </c>
      <c r="V40" s="218">
        <f t="shared" si="3"/>
        <v>0</v>
      </c>
      <c r="W40" s="226"/>
      <c r="X40" s="223">
        <f t="shared" si="8"/>
        <v>0</v>
      </c>
      <c r="Y40" s="49"/>
      <c r="Z40" s="49"/>
      <c r="AB40"/>
      <c r="AC40"/>
      <c r="AD40"/>
      <c r="AE40"/>
      <c r="AF40"/>
    </row>
    <row r="41" spans="1:32" s="9" customFormat="1" ht="14.25" customHeight="1">
      <c r="A41" s="205"/>
      <c r="B41" s="280"/>
      <c r="C41" s="293"/>
      <c r="D41" s="231"/>
      <c r="E41" s="209"/>
      <c r="F41" s="246"/>
      <c r="G41" s="163"/>
      <c r="H41" s="252">
        <f t="shared" si="0"/>
        <v>0</v>
      </c>
      <c r="I41" s="249"/>
      <c r="J41" s="254"/>
      <c r="K41" s="246"/>
      <c r="L41" s="163"/>
      <c r="M41" s="253">
        <f t="shared" si="1"/>
        <v>0</v>
      </c>
      <c r="N41" s="210"/>
      <c r="O41" s="207"/>
      <c r="P41" s="242">
        <f t="shared" si="4"/>
        <v>0</v>
      </c>
      <c r="Q41" s="214">
        <f t="shared" si="5"/>
        <v>0</v>
      </c>
      <c r="R41" s="214">
        <f t="shared" si="6"/>
        <v>0</v>
      </c>
      <c r="S41" s="214">
        <f t="shared" si="2"/>
        <v>0</v>
      </c>
      <c r="T41" s="214"/>
      <c r="U41" s="214">
        <f t="shared" si="7"/>
        <v>0</v>
      </c>
      <c r="V41" s="218">
        <f t="shared" si="3"/>
        <v>0</v>
      </c>
      <c r="W41" s="226"/>
      <c r="X41" s="223">
        <f t="shared" si="8"/>
        <v>0</v>
      </c>
      <c r="Y41" s="49"/>
      <c r="Z41" s="49"/>
      <c r="AB41"/>
      <c r="AC41"/>
      <c r="AD41"/>
      <c r="AE41"/>
      <c r="AF41"/>
    </row>
    <row r="42" spans="1:32" s="9" customFormat="1" ht="14.25" customHeight="1">
      <c r="A42" s="205"/>
      <c r="B42" s="280"/>
      <c r="C42" s="293"/>
      <c r="D42" s="231"/>
      <c r="E42" s="209"/>
      <c r="F42" s="246"/>
      <c r="G42" s="163"/>
      <c r="H42" s="252">
        <f t="shared" si="0"/>
        <v>0</v>
      </c>
      <c r="I42" s="249"/>
      <c r="J42" s="254"/>
      <c r="K42" s="246"/>
      <c r="L42" s="163"/>
      <c r="M42" s="253">
        <f t="shared" si="1"/>
        <v>0</v>
      </c>
      <c r="N42" s="210"/>
      <c r="O42" s="207"/>
      <c r="P42" s="242">
        <f t="shared" si="4"/>
        <v>0</v>
      </c>
      <c r="Q42" s="214">
        <f t="shared" si="5"/>
        <v>0</v>
      </c>
      <c r="R42" s="214">
        <f t="shared" si="6"/>
        <v>0</v>
      </c>
      <c r="S42" s="214">
        <f t="shared" si="2"/>
        <v>0</v>
      </c>
      <c r="T42" s="214"/>
      <c r="U42" s="214">
        <f t="shared" si="7"/>
        <v>0</v>
      </c>
      <c r="V42" s="218">
        <f t="shared" si="3"/>
        <v>0</v>
      </c>
      <c r="W42" s="226"/>
      <c r="X42" s="223">
        <f t="shared" si="8"/>
        <v>0</v>
      </c>
      <c r="Y42" s="49"/>
      <c r="Z42" s="49"/>
      <c r="AB42"/>
      <c r="AC42"/>
      <c r="AD42"/>
      <c r="AE42"/>
      <c r="AF42"/>
    </row>
    <row r="43" spans="1:32" s="9" customFormat="1" ht="14.25" customHeight="1">
      <c r="A43" s="205"/>
      <c r="B43" s="280"/>
      <c r="C43" s="293"/>
      <c r="D43" s="231"/>
      <c r="E43" s="209"/>
      <c r="F43" s="246"/>
      <c r="G43" s="163"/>
      <c r="H43" s="252">
        <f t="shared" si="0"/>
        <v>0</v>
      </c>
      <c r="I43" s="249"/>
      <c r="J43" s="254"/>
      <c r="K43" s="246"/>
      <c r="L43" s="163"/>
      <c r="M43" s="253">
        <f t="shared" si="1"/>
        <v>0</v>
      </c>
      <c r="N43" s="210"/>
      <c r="O43" s="207"/>
      <c r="P43" s="242">
        <f t="shared" si="4"/>
        <v>0</v>
      </c>
      <c r="Q43" s="214">
        <f t="shared" si="5"/>
        <v>0</v>
      </c>
      <c r="R43" s="214">
        <f t="shared" si="6"/>
        <v>0</v>
      </c>
      <c r="S43" s="214">
        <f t="shared" si="2"/>
        <v>0</v>
      </c>
      <c r="T43" s="214"/>
      <c r="U43" s="214">
        <f t="shared" si="7"/>
        <v>0</v>
      </c>
      <c r="V43" s="218">
        <f t="shared" si="3"/>
        <v>0</v>
      </c>
      <c r="W43" s="226"/>
      <c r="X43" s="223">
        <f t="shared" si="8"/>
        <v>0</v>
      </c>
      <c r="Y43" s="49"/>
      <c r="Z43" s="49"/>
      <c r="AB43"/>
      <c r="AC43"/>
      <c r="AD43"/>
      <c r="AE43"/>
      <c r="AF43"/>
    </row>
    <row r="44" spans="1:32" s="9" customFormat="1" ht="14.25" customHeight="1">
      <c r="A44" s="205"/>
      <c r="B44" s="280"/>
      <c r="C44" s="293"/>
      <c r="D44" s="231"/>
      <c r="E44" s="209"/>
      <c r="F44" s="246"/>
      <c r="G44" s="163"/>
      <c r="H44" s="252">
        <f t="shared" si="0"/>
        <v>0</v>
      </c>
      <c r="I44" s="249"/>
      <c r="J44" s="254"/>
      <c r="K44" s="246"/>
      <c r="L44" s="163"/>
      <c r="M44" s="253">
        <f t="shared" si="1"/>
        <v>0</v>
      </c>
      <c r="N44" s="210"/>
      <c r="O44" s="207"/>
      <c r="P44" s="242">
        <f t="shared" si="4"/>
        <v>0</v>
      </c>
      <c r="Q44" s="214">
        <f t="shared" si="5"/>
        <v>0</v>
      </c>
      <c r="R44" s="214">
        <f t="shared" si="6"/>
        <v>0</v>
      </c>
      <c r="S44" s="214">
        <f t="shared" si="2"/>
        <v>0</v>
      </c>
      <c r="T44" s="214"/>
      <c r="U44" s="214">
        <f t="shared" si="7"/>
        <v>0</v>
      </c>
      <c r="V44" s="218">
        <f t="shared" si="3"/>
        <v>0</v>
      </c>
      <c r="W44" s="226"/>
      <c r="X44" s="223">
        <f t="shared" si="8"/>
        <v>0</v>
      </c>
      <c r="Y44" s="49"/>
      <c r="Z44" s="49"/>
      <c r="AB44"/>
      <c r="AC44"/>
      <c r="AD44"/>
      <c r="AE44"/>
      <c r="AF44"/>
    </row>
    <row r="45" spans="1:32" s="9" customFormat="1" ht="14.25" customHeight="1">
      <c r="A45" s="205"/>
      <c r="B45" s="280"/>
      <c r="C45" s="293"/>
      <c r="D45" s="231"/>
      <c r="E45" s="209"/>
      <c r="F45" s="246"/>
      <c r="G45" s="163"/>
      <c r="H45" s="252">
        <f t="shared" si="0"/>
        <v>0</v>
      </c>
      <c r="I45" s="249"/>
      <c r="J45" s="254"/>
      <c r="K45" s="246"/>
      <c r="L45" s="163"/>
      <c r="M45" s="253">
        <f t="shared" si="1"/>
        <v>0</v>
      </c>
      <c r="N45" s="210"/>
      <c r="O45" s="207"/>
      <c r="P45" s="242">
        <f t="shared" si="4"/>
        <v>0</v>
      </c>
      <c r="Q45" s="214">
        <f t="shared" si="5"/>
        <v>0</v>
      </c>
      <c r="R45" s="214">
        <f t="shared" si="6"/>
        <v>0</v>
      </c>
      <c r="S45" s="214">
        <f t="shared" si="2"/>
        <v>0</v>
      </c>
      <c r="T45" s="214"/>
      <c r="U45" s="214">
        <f t="shared" si="7"/>
        <v>0</v>
      </c>
      <c r="V45" s="218">
        <f t="shared" si="3"/>
        <v>0</v>
      </c>
      <c r="W45" s="226"/>
      <c r="X45" s="223">
        <f t="shared" si="8"/>
        <v>0</v>
      </c>
      <c r="Y45" s="49"/>
      <c r="Z45" s="49"/>
      <c r="AB45"/>
      <c r="AC45"/>
      <c r="AD45"/>
      <c r="AE45"/>
      <c r="AF45"/>
    </row>
    <row r="46" spans="1:32" s="9" customFormat="1" ht="14.25" customHeight="1">
      <c r="A46" s="205"/>
      <c r="B46" s="280"/>
      <c r="C46" s="293"/>
      <c r="D46" s="231"/>
      <c r="E46" s="209"/>
      <c r="F46" s="246"/>
      <c r="G46" s="163"/>
      <c r="H46" s="252">
        <f t="shared" si="0"/>
        <v>0</v>
      </c>
      <c r="I46" s="249"/>
      <c r="J46" s="254"/>
      <c r="K46" s="246"/>
      <c r="L46" s="163"/>
      <c r="M46" s="253">
        <f t="shared" si="1"/>
        <v>0</v>
      </c>
      <c r="N46" s="210"/>
      <c r="O46" s="207"/>
      <c r="P46" s="242">
        <f t="shared" si="4"/>
        <v>0</v>
      </c>
      <c r="Q46" s="214">
        <f t="shared" si="5"/>
        <v>0</v>
      </c>
      <c r="R46" s="214">
        <f t="shared" si="6"/>
        <v>0</v>
      </c>
      <c r="S46" s="214">
        <f t="shared" si="2"/>
        <v>0</v>
      </c>
      <c r="T46" s="214"/>
      <c r="U46" s="214">
        <f t="shared" si="7"/>
        <v>0</v>
      </c>
      <c r="V46" s="218">
        <f t="shared" si="3"/>
        <v>0</v>
      </c>
      <c r="W46" s="226"/>
      <c r="X46" s="223">
        <f t="shared" si="8"/>
        <v>0</v>
      </c>
      <c r="Y46" s="49"/>
      <c r="Z46" s="49"/>
      <c r="AB46"/>
      <c r="AC46"/>
      <c r="AD46"/>
      <c r="AE46"/>
      <c r="AF46"/>
    </row>
    <row r="47" spans="1:32" s="9" customFormat="1" ht="14.25" customHeight="1">
      <c r="A47" s="205"/>
      <c r="B47" s="280"/>
      <c r="C47" s="293"/>
      <c r="D47" s="231"/>
      <c r="E47" s="209"/>
      <c r="F47" s="246"/>
      <c r="G47" s="163"/>
      <c r="H47" s="252">
        <f t="shared" si="0"/>
        <v>0</v>
      </c>
      <c r="I47" s="249"/>
      <c r="J47" s="254"/>
      <c r="K47" s="246"/>
      <c r="L47" s="163"/>
      <c r="M47" s="253">
        <f t="shared" si="1"/>
        <v>0</v>
      </c>
      <c r="N47" s="210"/>
      <c r="O47" s="207"/>
      <c r="P47" s="242">
        <f t="shared" si="4"/>
        <v>0</v>
      </c>
      <c r="Q47" s="214">
        <f t="shared" si="5"/>
        <v>0</v>
      </c>
      <c r="R47" s="214">
        <f t="shared" si="6"/>
        <v>0</v>
      </c>
      <c r="S47" s="214">
        <f t="shared" si="2"/>
        <v>0</v>
      </c>
      <c r="T47" s="214"/>
      <c r="U47" s="214">
        <f t="shared" si="7"/>
        <v>0</v>
      </c>
      <c r="V47" s="218">
        <f t="shared" si="3"/>
        <v>0</v>
      </c>
      <c r="W47" s="226"/>
      <c r="X47" s="223">
        <f t="shared" si="8"/>
        <v>0</v>
      </c>
      <c r="Y47" s="49"/>
      <c r="Z47" s="49"/>
      <c r="AB47"/>
      <c r="AC47"/>
      <c r="AD47"/>
      <c r="AE47"/>
      <c r="AF47"/>
    </row>
    <row r="48" spans="1:32" s="9" customFormat="1" ht="14.25" customHeight="1">
      <c r="A48" s="205"/>
      <c r="B48" s="280"/>
      <c r="C48" s="293"/>
      <c r="D48" s="231"/>
      <c r="E48" s="209"/>
      <c r="F48" s="246"/>
      <c r="G48" s="163"/>
      <c r="H48" s="252">
        <f t="shared" si="0"/>
        <v>0</v>
      </c>
      <c r="I48" s="249"/>
      <c r="J48" s="254"/>
      <c r="K48" s="246"/>
      <c r="L48" s="163"/>
      <c r="M48" s="253">
        <f t="shared" si="1"/>
        <v>0</v>
      </c>
      <c r="N48" s="210"/>
      <c r="O48" s="207"/>
      <c r="P48" s="242">
        <f t="shared" si="4"/>
        <v>0</v>
      </c>
      <c r="Q48" s="214">
        <f t="shared" si="5"/>
        <v>0</v>
      </c>
      <c r="R48" s="214">
        <f t="shared" si="6"/>
        <v>0</v>
      </c>
      <c r="S48" s="214">
        <f t="shared" si="2"/>
        <v>0</v>
      </c>
      <c r="T48" s="214"/>
      <c r="U48" s="214">
        <f t="shared" si="7"/>
        <v>0</v>
      </c>
      <c r="V48" s="218">
        <f t="shared" si="3"/>
        <v>0</v>
      </c>
      <c r="W48" s="226"/>
      <c r="X48" s="223">
        <f t="shared" si="8"/>
        <v>0</v>
      </c>
      <c r="Y48" s="49"/>
      <c r="Z48" s="49"/>
      <c r="AB48"/>
      <c r="AC48"/>
      <c r="AD48"/>
      <c r="AE48"/>
      <c r="AF48"/>
    </row>
    <row r="49" spans="1:32" s="9" customFormat="1" ht="14.25" customHeight="1">
      <c r="A49" s="205"/>
      <c r="B49" s="280"/>
      <c r="C49" s="293"/>
      <c r="D49" s="231"/>
      <c r="E49" s="209"/>
      <c r="F49" s="246"/>
      <c r="G49" s="163"/>
      <c r="H49" s="252">
        <f t="shared" si="0"/>
        <v>0</v>
      </c>
      <c r="I49" s="249"/>
      <c r="J49" s="254"/>
      <c r="K49" s="246"/>
      <c r="L49" s="163"/>
      <c r="M49" s="253">
        <f t="shared" si="1"/>
        <v>0</v>
      </c>
      <c r="N49" s="210"/>
      <c r="O49" s="207"/>
      <c r="P49" s="242">
        <f t="shared" si="4"/>
        <v>0</v>
      </c>
      <c r="Q49" s="214">
        <f t="shared" si="5"/>
        <v>0</v>
      </c>
      <c r="R49" s="214">
        <f t="shared" si="6"/>
        <v>0</v>
      </c>
      <c r="S49" s="214">
        <f t="shared" si="2"/>
        <v>0</v>
      </c>
      <c r="T49" s="214"/>
      <c r="U49" s="214">
        <f t="shared" si="7"/>
        <v>0</v>
      </c>
      <c r="V49" s="218">
        <f t="shared" si="3"/>
        <v>0</v>
      </c>
      <c r="W49" s="226"/>
      <c r="X49" s="223">
        <f t="shared" si="8"/>
        <v>0</v>
      </c>
      <c r="Y49" s="49"/>
      <c r="Z49" s="49"/>
      <c r="AB49"/>
      <c r="AC49"/>
      <c r="AD49"/>
      <c r="AE49"/>
      <c r="AF49"/>
    </row>
    <row r="50" spans="1:32" s="9" customFormat="1" ht="14.25" customHeight="1">
      <c r="A50" s="205"/>
      <c r="B50" s="280"/>
      <c r="C50" s="293"/>
      <c r="D50" s="231"/>
      <c r="E50" s="209"/>
      <c r="F50" s="246"/>
      <c r="G50" s="163"/>
      <c r="H50" s="252">
        <f t="shared" si="0"/>
        <v>0</v>
      </c>
      <c r="I50" s="249"/>
      <c r="J50" s="254"/>
      <c r="K50" s="246"/>
      <c r="L50" s="163"/>
      <c r="M50" s="253">
        <f t="shared" si="1"/>
        <v>0</v>
      </c>
      <c r="N50" s="210"/>
      <c r="O50" s="207"/>
      <c r="P50" s="242">
        <f t="shared" si="4"/>
        <v>0</v>
      </c>
      <c r="Q50" s="214">
        <f t="shared" si="5"/>
        <v>0</v>
      </c>
      <c r="R50" s="214">
        <f t="shared" si="6"/>
        <v>0</v>
      </c>
      <c r="S50" s="214">
        <f t="shared" si="2"/>
        <v>0</v>
      </c>
      <c r="T50" s="214"/>
      <c r="U50" s="214">
        <f t="shared" si="7"/>
        <v>0</v>
      </c>
      <c r="V50" s="218">
        <f t="shared" si="3"/>
        <v>0</v>
      </c>
      <c r="W50" s="226"/>
      <c r="X50" s="223">
        <f t="shared" si="8"/>
        <v>0</v>
      </c>
      <c r="Y50" s="49"/>
      <c r="Z50" s="49"/>
      <c r="AB50"/>
      <c r="AC50"/>
      <c r="AD50"/>
      <c r="AE50"/>
      <c r="AF50"/>
    </row>
    <row r="51" spans="1:32" s="9" customFormat="1" ht="14.25" customHeight="1">
      <c r="A51" s="205"/>
      <c r="B51" s="280"/>
      <c r="C51" s="293"/>
      <c r="D51" s="231"/>
      <c r="E51" s="209"/>
      <c r="F51" s="246"/>
      <c r="G51" s="163"/>
      <c r="H51" s="252">
        <f t="shared" si="0"/>
        <v>0</v>
      </c>
      <c r="I51" s="249"/>
      <c r="J51" s="254"/>
      <c r="K51" s="246"/>
      <c r="L51" s="163"/>
      <c r="M51" s="253">
        <f t="shared" si="1"/>
        <v>0</v>
      </c>
      <c r="N51" s="210"/>
      <c r="O51" s="207"/>
      <c r="P51" s="242">
        <f t="shared" si="4"/>
        <v>0</v>
      </c>
      <c r="Q51" s="214">
        <f t="shared" si="5"/>
        <v>0</v>
      </c>
      <c r="R51" s="214">
        <f t="shared" si="6"/>
        <v>0</v>
      </c>
      <c r="S51" s="214">
        <f t="shared" si="2"/>
        <v>0</v>
      </c>
      <c r="T51" s="214"/>
      <c r="U51" s="214">
        <f t="shared" si="7"/>
        <v>0</v>
      </c>
      <c r="V51" s="218">
        <f t="shared" si="3"/>
        <v>0</v>
      </c>
      <c r="W51" s="226"/>
      <c r="X51" s="223">
        <f t="shared" si="8"/>
        <v>0</v>
      </c>
      <c r="Y51" s="49"/>
      <c r="Z51" s="49"/>
      <c r="AB51"/>
      <c r="AC51"/>
      <c r="AD51"/>
      <c r="AE51"/>
      <c r="AF51"/>
    </row>
    <row r="52" spans="1:32" s="9" customFormat="1" ht="14.25" customHeight="1">
      <c r="A52" s="205"/>
      <c r="B52" s="280"/>
      <c r="C52" s="293"/>
      <c r="D52" s="231"/>
      <c r="E52" s="209"/>
      <c r="F52" s="246"/>
      <c r="G52" s="163"/>
      <c r="H52" s="252">
        <f t="shared" si="0"/>
        <v>0</v>
      </c>
      <c r="I52" s="249"/>
      <c r="J52" s="254"/>
      <c r="K52" s="246"/>
      <c r="L52" s="163"/>
      <c r="M52" s="253">
        <f t="shared" si="1"/>
        <v>0</v>
      </c>
      <c r="N52" s="210"/>
      <c r="O52" s="207"/>
      <c r="P52" s="242">
        <f t="shared" si="4"/>
        <v>0</v>
      </c>
      <c r="Q52" s="214">
        <f t="shared" si="5"/>
        <v>0</v>
      </c>
      <c r="R52" s="214">
        <f t="shared" si="6"/>
        <v>0</v>
      </c>
      <c r="S52" s="214">
        <f t="shared" si="2"/>
        <v>0</v>
      </c>
      <c r="T52" s="214"/>
      <c r="U52" s="214">
        <f t="shared" si="7"/>
        <v>0</v>
      </c>
      <c r="V52" s="218">
        <f t="shared" si="3"/>
        <v>0</v>
      </c>
      <c r="W52" s="226"/>
      <c r="X52" s="223">
        <f t="shared" si="8"/>
        <v>0</v>
      </c>
      <c r="Y52" s="49"/>
      <c r="Z52" s="49"/>
      <c r="AB52"/>
      <c r="AC52"/>
      <c r="AD52"/>
      <c r="AE52"/>
      <c r="AF52"/>
    </row>
    <row r="53" spans="1:32" s="9" customFormat="1" ht="14.25" customHeight="1">
      <c r="A53" s="205"/>
      <c r="B53" s="280"/>
      <c r="C53" s="293"/>
      <c r="D53" s="231"/>
      <c r="E53" s="209"/>
      <c r="F53" s="246"/>
      <c r="G53" s="163"/>
      <c r="H53" s="252">
        <f t="shared" si="0"/>
        <v>0</v>
      </c>
      <c r="I53" s="249"/>
      <c r="J53" s="254"/>
      <c r="K53" s="246"/>
      <c r="L53" s="163"/>
      <c r="M53" s="253">
        <f t="shared" si="1"/>
        <v>0</v>
      </c>
      <c r="N53" s="210"/>
      <c r="O53" s="207"/>
      <c r="P53" s="242">
        <f t="shared" si="4"/>
        <v>0</v>
      </c>
      <c r="Q53" s="214">
        <f t="shared" si="5"/>
        <v>0</v>
      </c>
      <c r="R53" s="214">
        <f t="shared" si="6"/>
        <v>0</v>
      </c>
      <c r="S53" s="214">
        <f t="shared" si="2"/>
        <v>0</v>
      </c>
      <c r="T53" s="214"/>
      <c r="U53" s="214">
        <f t="shared" si="7"/>
        <v>0</v>
      </c>
      <c r="V53" s="218">
        <f t="shared" si="3"/>
        <v>0</v>
      </c>
      <c r="W53" s="226"/>
      <c r="X53" s="223">
        <f t="shared" si="8"/>
        <v>0</v>
      </c>
      <c r="Y53" s="49"/>
      <c r="Z53" s="49"/>
      <c r="AB53"/>
      <c r="AC53"/>
      <c r="AD53"/>
      <c r="AE53"/>
      <c r="AF53"/>
    </row>
    <row r="54" spans="1:32" s="9" customFormat="1" ht="14.25" customHeight="1">
      <c r="A54" s="205"/>
      <c r="B54" s="280"/>
      <c r="C54" s="293"/>
      <c r="D54" s="231"/>
      <c r="E54" s="209"/>
      <c r="F54" s="246"/>
      <c r="G54" s="163"/>
      <c r="H54" s="252">
        <f t="shared" si="0"/>
        <v>0</v>
      </c>
      <c r="I54" s="249"/>
      <c r="J54" s="254"/>
      <c r="K54" s="246"/>
      <c r="L54" s="163"/>
      <c r="M54" s="253">
        <f t="shared" si="1"/>
        <v>0</v>
      </c>
      <c r="N54" s="210"/>
      <c r="O54" s="207"/>
      <c r="P54" s="242">
        <f t="shared" si="4"/>
        <v>0</v>
      </c>
      <c r="Q54" s="214">
        <f t="shared" si="5"/>
        <v>0</v>
      </c>
      <c r="R54" s="214">
        <f t="shared" si="6"/>
        <v>0</v>
      </c>
      <c r="S54" s="214">
        <f t="shared" si="2"/>
        <v>0</v>
      </c>
      <c r="T54" s="214"/>
      <c r="U54" s="214">
        <f t="shared" si="7"/>
        <v>0</v>
      </c>
      <c r="V54" s="218">
        <f t="shared" si="3"/>
        <v>0</v>
      </c>
      <c r="W54" s="226"/>
      <c r="X54" s="223">
        <f t="shared" si="8"/>
        <v>0</v>
      </c>
      <c r="Y54" s="49"/>
      <c r="Z54" s="49"/>
      <c r="AB54"/>
      <c r="AC54"/>
      <c r="AD54"/>
      <c r="AE54"/>
      <c r="AF54"/>
    </row>
    <row r="55" spans="1:32" s="9" customFormat="1" ht="14.25" customHeight="1">
      <c r="A55" s="205"/>
      <c r="B55" s="280"/>
      <c r="C55" s="293"/>
      <c r="D55" s="231"/>
      <c r="E55" s="209"/>
      <c r="F55" s="246"/>
      <c r="G55" s="163"/>
      <c r="H55" s="252">
        <f t="shared" si="0"/>
        <v>0</v>
      </c>
      <c r="I55" s="249"/>
      <c r="J55" s="254"/>
      <c r="K55" s="246"/>
      <c r="L55" s="163"/>
      <c r="M55" s="253">
        <f t="shared" si="1"/>
        <v>0</v>
      </c>
      <c r="N55" s="210"/>
      <c r="O55" s="207"/>
      <c r="P55" s="242">
        <f t="shared" si="4"/>
        <v>0</v>
      </c>
      <c r="Q55" s="214">
        <f t="shared" si="5"/>
        <v>0</v>
      </c>
      <c r="R55" s="214">
        <f t="shared" si="6"/>
        <v>0</v>
      </c>
      <c r="S55" s="214">
        <f t="shared" si="2"/>
        <v>0</v>
      </c>
      <c r="T55" s="214"/>
      <c r="U55" s="214">
        <f t="shared" si="7"/>
        <v>0</v>
      </c>
      <c r="V55" s="218">
        <f t="shared" si="3"/>
        <v>0</v>
      </c>
      <c r="W55" s="226"/>
      <c r="X55" s="223">
        <f t="shared" si="8"/>
        <v>0</v>
      </c>
      <c r="Y55" s="49"/>
      <c r="Z55" s="49"/>
      <c r="AB55"/>
      <c r="AC55"/>
      <c r="AD55"/>
      <c r="AE55"/>
      <c r="AF55"/>
    </row>
    <row r="56" spans="1:32" s="9" customFormat="1" ht="14.25" customHeight="1">
      <c r="A56" s="205"/>
      <c r="B56" s="280"/>
      <c r="C56" s="293"/>
      <c r="D56" s="231"/>
      <c r="E56" s="209"/>
      <c r="F56" s="246"/>
      <c r="G56" s="163"/>
      <c r="H56" s="252">
        <f t="shared" si="0"/>
        <v>0</v>
      </c>
      <c r="I56" s="249"/>
      <c r="J56" s="254"/>
      <c r="K56" s="246"/>
      <c r="L56" s="163"/>
      <c r="M56" s="253">
        <f t="shared" si="1"/>
        <v>0</v>
      </c>
      <c r="N56" s="210"/>
      <c r="O56" s="207"/>
      <c r="P56" s="242">
        <f t="shared" si="4"/>
        <v>0</v>
      </c>
      <c r="Q56" s="214">
        <f t="shared" si="5"/>
        <v>0</v>
      </c>
      <c r="R56" s="214">
        <f t="shared" si="6"/>
        <v>0</v>
      </c>
      <c r="S56" s="214">
        <f t="shared" si="2"/>
        <v>0</v>
      </c>
      <c r="T56" s="214"/>
      <c r="U56" s="214">
        <f t="shared" si="7"/>
        <v>0</v>
      </c>
      <c r="V56" s="218">
        <f t="shared" si="3"/>
        <v>0</v>
      </c>
      <c r="W56" s="226"/>
      <c r="X56" s="223">
        <f t="shared" si="8"/>
        <v>0</v>
      </c>
      <c r="Y56" s="49"/>
      <c r="Z56" s="49"/>
      <c r="AB56"/>
      <c r="AC56"/>
      <c r="AD56"/>
      <c r="AE56"/>
      <c r="AF56"/>
    </row>
    <row r="57" spans="1:32" s="9" customFormat="1" ht="14.25" customHeight="1">
      <c r="A57" s="205"/>
      <c r="B57" s="280"/>
      <c r="C57" s="293"/>
      <c r="D57" s="231"/>
      <c r="E57" s="209"/>
      <c r="F57" s="246"/>
      <c r="G57" s="163"/>
      <c r="H57" s="252">
        <f t="shared" si="0"/>
        <v>0</v>
      </c>
      <c r="I57" s="249"/>
      <c r="J57" s="254"/>
      <c r="K57" s="246"/>
      <c r="L57" s="163"/>
      <c r="M57" s="253">
        <f t="shared" si="1"/>
        <v>0</v>
      </c>
      <c r="N57" s="210"/>
      <c r="O57" s="207"/>
      <c r="P57" s="242">
        <f t="shared" si="4"/>
        <v>0</v>
      </c>
      <c r="Q57" s="214">
        <f t="shared" si="5"/>
        <v>0</v>
      </c>
      <c r="R57" s="214">
        <f t="shared" si="6"/>
        <v>0</v>
      </c>
      <c r="S57" s="214">
        <f t="shared" si="2"/>
        <v>0</v>
      </c>
      <c r="T57" s="214"/>
      <c r="U57" s="214">
        <f t="shared" si="7"/>
        <v>0</v>
      </c>
      <c r="V57" s="218">
        <f t="shared" si="3"/>
        <v>0</v>
      </c>
      <c r="W57" s="226"/>
      <c r="X57" s="223">
        <f t="shared" si="8"/>
        <v>0</v>
      </c>
      <c r="Y57" s="49"/>
      <c r="Z57" s="49"/>
      <c r="AB57"/>
      <c r="AC57"/>
      <c r="AD57"/>
      <c r="AE57"/>
      <c r="AF57"/>
    </row>
    <row r="58" spans="1:32" s="9" customFormat="1" ht="14.25" customHeight="1">
      <c r="A58" s="205"/>
      <c r="B58" s="280"/>
      <c r="C58" s="293"/>
      <c r="D58" s="231"/>
      <c r="E58" s="209"/>
      <c r="F58" s="246"/>
      <c r="G58" s="163"/>
      <c r="H58" s="252">
        <f t="shared" si="0"/>
        <v>0</v>
      </c>
      <c r="I58" s="249"/>
      <c r="J58" s="254"/>
      <c r="K58" s="246"/>
      <c r="L58" s="163"/>
      <c r="M58" s="253">
        <f t="shared" si="1"/>
        <v>0</v>
      </c>
      <c r="N58" s="210"/>
      <c r="O58" s="207"/>
      <c r="P58" s="242">
        <f t="shared" si="4"/>
        <v>0</v>
      </c>
      <c r="Q58" s="214">
        <f t="shared" si="5"/>
        <v>0</v>
      </c>
      <c r="R58" s="214">
        <f t="shared" si="6"/>
        <v>0</v>
      </c>
      <c r="S58" s="214">
        <f t="shared" si="2"/>
        <v>0</v>
      </c>
      <c r="T58" s="214"/>
      <c r="U58" s="214">
        <f t="shared" si="7"/>
        <v>0</v>
      </c>
      <c r="V58" s="218">
        <f t="shared" si="3"/>
        <v>0</v>
      </c>
      <c r="W58" s="226"/>
      <c r="X58" s="223">
        <f t="shared" si="8"/>
        <v>0</v>
      </c>
      <c r="Y58" s="49"/>
      <c r="Z58" s="49"/>
      <c r="AB58"/>
      <c r="AC58"/>
      <c r="AD58"/>
      <c r="AE58"/>
      <c r="AF58"/>
    </row>
    <row r="59" spans="1:32" s="9" customFormat="1" ht="14.25" customHeight="1">
      <c r="A59" s="205"/>
      <c r="B59" s="280"/>
      <c r="C59" s="293"/>
      <c r="D59" s="231"/>
      <c r="E59" s="209"/>
      <c r="F59" s="246"/>
      <c r="G59" s="163"/>
      <c r="H59" s="252">
        <f t="shared" si="0"/>
        <v>0</v>
      </c>
      <c r="I59" s="249"/>
      <c r="J59" s="254"/>
      <c r="K59" s="246"/>
      <c r="L59" s="163"/>
      <c r="M59" s="253">
        <f t="shared" si="1"/>
        <v>0</v>
      </c>
      <c r="N59" s="210"/>
      <c r="O59" s="207"/>
      <c r="P59" s="242">
        <f t="shared" si="4"/>
        <v>0</v>
      </c>
      <c r="Q59" s="214">
        <f t="shared" si="5"/>
        <v>0</v>
      </c>
      <c r="R59" s="214">
        <f t="shared" si="6"/>
        <v>0</v>
      </c>
      <c r="S59" s="214">
        <f t="shared" si="2"/>
        <v>0</v>
      </c>
      <c r="T59" s="214"/>
      <c r="U59" s="214">
        <f t="shared" si="7"/>
        <v>0</v>
      </c>
      <c r="V59" s="218">
        <f t="shared" si="3"/>
        <v>0</v>
      </c>
      <c r="W59" s="226"/>
      <c r="X59" s="223">
        <f t="shared" si="8"/>
        <v>0</v>
      </c>
      <c r="Y59" s="49"/>
      <c r="Z59" s="49"/>
      <c r="AB59"/>
      <c r="AC59"/>
      <c r="AD59"/>
      <c r="AE59"/>
      <c r="AF59"/>
    </row>
    <row r="60" spans="1:32" s="9" customFormat="1" ht="14.25" customHeight="1">
      <c r="A60" s="205"/>
      <c r="B60" s="280"/>
      <c r="C60" s="293"/>
      <c r="D60" s="231"/>
      <c r="E60" s="209"/>
      <c r="F60" s="246"/>
      <c r="G60" s="163"/>
      <c r="H60" s="252">
        <f t="shared" si="0"/>
        <v>0</v>
      </c>
      <c r="I60" s="249"/>
      <c r="J60" s="254"/>
      <c r="K60" s="246"/>
      <c r="L60" s="163"/>
      <c r="M60" s="253">
        <f t="shared" si="1"/>
        <v>0</v>
      </c>
      <c r="N60" s="210"/>
      <c r="O60" s="207"/>
      <c r="P60" s="242">
        <f t="shared" si="4"/>
        <v>0</v>
      </c>
      <c r="Q60" s="214">
        <f t="shared" si="5"/>
        <v>0</v>
      </c>
      <c r="R60" s="214">
        <f t="shared" si="6"/>
        <v>0</v>
      </c>
      <c r="S60" s="214">
        <f t="shared" si="2"/>
        <v>0</v>
      </c>
      <c r="T60" s="214"/>
      <c r="U60" s="214">
        <f t="shared" si="7"/>
        <v>0</v>
      </c>
      <c r="V60" s="218">
        <f t="shared" si="3"/>
        <v>0</v>
      </c>
      <c r="W60" s="226"/>
      <c r="X60" s="223">
        <f t="shared" si="8"/>
        <v>0</v>
      </c>
      <c r="Y60" s="49"/>
      <c r="Z60" s="49"/>
      <c r="AB60"/>
      <c r="AC60"/>
      <c r="AD60"/>
      <c r="AE60"/>
      <c r="AF60"/>
    </row>
    <row r="61" spans="1:32" s="9" customFormat="1" ht="14.25" customHeight="1">
      <c r="A61" s="205"/>
      <c r="B61" s="280"/>
      <c r="C61" s="293"/>
      <c r="D61" s="231"/>
      <c r="E61" s="209"/>
      <c r="F61" s="246"/>
      <c r="G61" s="163"/>
      <c r="H61" s="252">
        <f t="shared" si="0"/>
        <v>0</v>
      </c>
      <c r="I61" s="249"/>
      <c r="J61" s="254"/>
      <c r="K61" s="246"/>
      <c r="L61" s="163"/>
      <c r="M61" s="253">
        <f t="shared" si="1"/>
        <v>0</v>
      </c>
      <c r="N61" s="210"/>
      <c r="O61" s="207"/>
      <c r="P61" s="242">
        <f t="shared" si="4"/>
        <v>0</v>
      </c>
      <c r="Q61" s="214">
        <f t="shared" si="5"/>
        <v>0</v>
      </c>
      <c r="R61" s="214">
        <f t="shared" si="6"/>
        <v>0</v>
      </c>
      <c r="S61" s="214">
        <f t="shared" si="2"/>
        <v>0</v>
      </c>
      <c r="T61" s="214"/>
      <c r="U61" s="214">
        <f t="shared" si="7"/>
        <v>0</v>
      </c>
      <c r="V61" s="218">
        <f t="shared" si="3"/>
        <v>0</v>
      </c>
      <c r="W61" s="226"/>
      <c r="X61" s="223">
        <f t="shared" si="8"/>
        <v>0</v>
      </c>
      <c r="Y61" s="49"/>
      <c r="Z61" s="49"/>
      <c r="AB61"/>
      <c r="AC61"/>
      <c r="AD61"/>
      <c r="AE61"/>
      <c r="AF61"/>
    </row>
    <row r="62" spans="1:32" s="9" customFormat="1" ht="14.25" customHeight="1">
      <c r="A62" s="205"/>
      <c r="B62" s="280"/>
      <c r="C62" s="293"/>
      <c r="D62" s="231"/>
      <c r="E62" s="209"/>
      <c r="F62" s="246"/>
      <c r="G62" s="163"/>
      <c r="H62" s="252">
        <f t="shared" si="0"/>
        <v>0</v>
      </c>
      <c r="I62" s="249"/>
      <c r="J62" s="254"/>
      <c r="K62" s="246"/>
      <c r="L62" s="163"/>
      <c r="M62" s="253">
        <f t="shared" si="1"/>
        <v>0</v>
      </c>
      <c r="N62" s="210"/>
      <c r="O62" s="207"/>
      <c r="P62" s="242">
        <f t="shared" si="4"/>
        <v>0</v>
      </c>
      <c r="Q62" s="214">
        <f t="shared" si="5"/>
        <v>0</v>
      </c>
      <c r="R62" s="214">
        <f t="shared" si="6"/>
        <v>0</v>
      </c>
      <c r="S62" s="214">
        <f t="shared" si="2"/>
        <v>0</v>
      </c>
      <c r="T62" s="214"/>
      <c r="U62" s="214">
        <f t="shared" si="7"/>
        <v>0</v>
      </c>
      <c r="V62" s="218">
        <f t="shared" si="3"/>
        <v>0</v>
      </c>
      <c r="W62" s="226"/>
      <c r="X62" s="223">
        <f t="shared" si="8"/>
        <v>0</v>
      </c>
      <c r="Y62" s="49"/>
      <c r="Z62" s="49"/>
      <c r="AB62"/>
      <c r="AC62"/>
      <c r="AD62"/>
      <c r="AE62"/>
      <c r="AF62"/>
    </row>
    <row r="63" spans="1:32" s="9" customFormat="1" ht="14.25" customHeight="1">
      <c r="A63" s="205"/>
      <c r="B63" s="280"/>
      <c r="C63" s="293"/>
      <c r="D63" s="231"/>
      <c r="E63" s="209"/>
      <c r="F63" s="246"/>
      <c r="G63" s="163"/>
      <c r="H63" s="252">
        <f t="shared" si="0"/>
        <v>0</v>
      </c>
      <c r="I63" s="249"/>
      <c r="J63" s="254"/>
      <c r="K63" s="246"/>
      <c r="L63" s="163"/>
      <c r="M63" s="253">
        <f t="shared" si="1"/>
        <v>0</v>
      </c>
      <c r="N63" s="210"/>
      <c r="O63" s="207"/>
      <c r="P63" s="242">
        <f t="shared" si="4"/>
        <v>0</v>
      </c>
      <c r="Q63" s="214">
        <f t="shared" si="5"/>
        <v>0</v>
      </c>
      <c r="R63" s="214">
        <f t="shared" si="6"/>
        <v>0</v>
      </c>
      <c r="S63" s="214">
        <f t="shared" si="2"/>
        <v>0</v>
      </c>
      <c r="T63" s="214"/>
      <c r="U63" s="214">
        <f t="shared" si="7"/>
        <v>0</v>
      </c>
      <c r="V63" s="218">
        <f t="shared" si="3"/>
        <v>0</v>
      </c>
      <c r="W63" s="226"/>
      <c r="X63" s="223">
        <f t="shared" si="8"/>
        <v>0</v>
      </c>
      <c r="Y63" s="49"/>
      <c r="Z63" s="49"/>
      <c r="AB63"/>
      <c r="AC63"/>
      <c r="AD63"/>
      <c r="AE63"/>
      <c r="AF63"/>
    </row>
    <row r="64" spans="1:32" s="9" customFormat="1" ht="14.25" customHeight="1">
      <c r="A64" s="205"/>
      <c r="B64" s="280"/>
      <c r="C64" s="293"/>
      <c r="D64" s="231"/>
      <c r="E64" s="209"/>
      <c r="F64" s="246"/>
      <c r="G64" s="163"/>
      <c r="H64" s="252">
        <f t="shared" si="0"/>
        <v>0</v>
      </c>
      <c r="I64" s="249"/>
      <c r="J64" s="254"/>
      <c r="K64" s="246"/>
      <c r="L64" s="163"/>
      <c r="M64" s="253">
        <f t="shared" si="1"/>
        <v>0</v>
      </c>
      <c r="N64" s="210"/>
      <c r="O64" s="207"/>
      <c r="P64" s="242">
        <f t="shared" si="4"/>
        <v>0</v>
      </c>
      <c r="Q64" s="214">
        <f t="shared" si="5"/>
        <v>0</v>
      </c>
      <c r="R64" s="214">
        <f t="shared" si="6"/>
        <v>0</v>
      </c>
      <c r="S64" s="214">
        <f t="shared" si="2"/>
        <v>0</v>
      </c>
      <c r="T64" s="214"/>
      <c r="U64" s="214">
        <f t="shared" si="7"/>
        <v>0</v>
      </c>
      <c r="V64" s="218">
        <f t="shared" si="3"/>
        <v>0</v>
      </c>
      <c r="W64" s="226"/>
      <c r="X64" s="223">
        <f t="shared" si="8"/>
        <v>0</v>
      </c>
      <c r="Y64" s="49"/>
      <c r="Z64" s="49"/>
      <c r="AB64"/>
      <c r="AC64"/>
      <c r="AD64"/>
      <c r="AE64"/>
      <c r="AF64"/>
    </row>
    <row r="65" spans="1:32" s="9" customFormat="1" ht="14.25" customHeight="1">
      <c r="A65" s="205"/>
      <c r="B65" s="280"/>
      <c r="C65" s="293"/>
      <c r="D65" s="231"/>
      <c r="E65" s="209"/>
      <c r="F65" s="246"/>
      <c r="G65" s="163"/>
      <c r="H65" s="252">
        <f t="shared" si="0"/>
        <v>0</v>
      </c>
      <c r="I65" s="249"/>
      <c r="J65" s="254"/>
      <c r="K65" s="246"/>
      <c r="L65" s="163"/>
      <c r="M65" s="253">
        <f t="shared" si="1"/>
        <v>0</v>
      </c>
      <c r="N65" s="210"/>
      <c r="O65" s="207"/>
      <c r="P65" s="242">
        <f t="shared" si="4"/>
        <v>0</v>
      </c>
      <c r="Q65" s="214">
        <f t="shared" si="5"/>
        <v>0</v>
      </c>
      <c r="R65" s="214">
        <f t="shared" si="6"/>
        <v>0</v>
      </c>
      <c r="S65" s="214">
        <f t="shared" si="2"/>
        <v>0</v>
      </c>
      <c r="T65" s="214"/>
      <c r="U65" s="214">
        <f t="shared" si="7"/>
        <v>0</v>
      </c>
      <c r="V65" s="218">
        <f t="shared" si="3"/>
        <v>0</v>
      </c>
      <c r="W65" s="226"/>
      <c r="X65" s="223">
        <f t="shared" si="8"/>
        <v>0</v>
      </c>
      <c r="Y65" s="49"/>
      <c r="Z65" s="49"/>
      <c r="AB65"/>
      <c r="AC65"/>
      <c r="AD65"/>
      <c r="AE65"/>
      <c r="AF65"/>
    </row>
    <row r="66" spans="1:32" s="9" customFormat="1" ht="14.25" customHeight="1">
      <c r="A66" s="205"/>
      <c r="B66" s="280"/>
      <c r="C66" s="293"/>
      <c r="D66" s="231"/>
      <c r="E66" s="209"/>
      <c r="F66" s="246"/>
      <c r="G66" s="163"/>
      <c r="H66" s="252">
        <f t="shared" si="0"/>
        <v>0</v>
      </c>
      <c r="I66" s="249"/>
      <c r="J66" s="254"/>
      <c r="K66" s="246"/>
      <c r="L66" s="163"/>
      <c r="M66" s="253">
        <f t="shared" si="1"/>
        <v>0</v>
      </c>
      <c r="N66" s="210"/>
      <c r="O66" s="207"/>
      <c r="P66" s="242">
        <f t="shared" si="4"/>
        <v>0</v>
      </c>
      <c r="Q66" s="214">
        <f t="shared" si="5"/>
        <v>0</v>
      </c>
      <c r="R66" s="214">
        <f t="shared" si="6"/>
        <v>0</v>
      </c>
      <c r="S66" s="214">
        <f t="shared" si="2"/>
        <v>0</v>
      </c>
      <c r="T66" s="214"/>
      <c r="U66" s="214">
        <f t="shared" si="7"/>
        <v>0</v>
      </c>
      <c r="V66" s="218">
        <f t="shared" si="3"/>
        <v>0</v>
      </c>
      <c r="W66" s="226"/>
      <c r="X66" s="223">
        <f t="shared" si="8"/>
        <v>0</v>
      </c>
      <c r="Y66" s="49"/>
      <c r="Z66" s="49"/>
      <c r="AB66"/>
      <c r="AC66"/>
      <c r="AD66"/>
      <c r="AE66"/>
      <c r="AF66"/>
    </row>
    <row r="67" spans="1:32" s="9" customFormat="1" ht="14.25" customHeight="1" thickBot="1">
      <c r="A67" s="206"/>
      <c r="B67" s="281"/>
      <c r="C67" s="294"/>
      <c r="D67" s="231"/>
      <c r="E67" s="211"/>
      <c r="F67" s="247"/>
      <c r="G67" s="212"/>
      <c r="H67" s="252">
        <f t="shared" si="0"/>
        <v>0</v>
      </c>
      <c r="I67" s="249"/>
      <c r="J67" s="256"/>
      <c r="K67" s="247"/>
      <c r="L67" s="212"/>
      <c r="M67" s="253">
        <f t="shared" si="1"/>
        <v>0</v>
      </c>
      <c r="N67" s="213"/>
      <c r="O67" s="207"/>
      <c r="P67" s="242">
        <f t="shared" si="4"/>
        <v>0</v>
      </c>
      <c r="Q67" s="214">
        <f t="shared" si="5"/>
        <v>0</v>
      </c>
      <c r="R67" s="214">
        <f t="shared" si="6"/>
        <v>0</v>
      </c>
      <c r="S67" s="214">
        <f t="shared" si="2"/>
        <v>0</v>
      </c>
      <c r="T67" s="214"/>
      <c r="U67" s="214">
        <f t="shared" si="7"/>
        <v>0</v>
      </c>
      <c r="V67" s="219">
        <f t="shared" si="3"/>
        <v>0</v>
      </c>
      <c r="W67" s="226"/>
      <c r="X67" s="223">
        <f t="shared" si="8"/>
        <v>0</v>
      </c>
      <c r="Y67" s="49"/>
      <c r="Z67" s="49"/>
      <c r="AB67"/>
      <c r="AC67"/>
      <c r="AD67"/>
      <c r="AE67"/>
      <c r="AF67"/>
    </row>
    <row r="68" spans="1:32" ht="14.25" customHeight="1" thickBot="1">
      <c r="A68" s="63" t="s">
        <v>0</v>
      </c>
      <c r="B68" s="63"/>
      <c r="C68" s="295"/>
      <c r="D68" s="146"/>
      <c r="E68" s="251"/>
      <c r="F68" s="248">
        <f>SUM(F16:F67)</f>
        <v>0</v>
      </c>
      <c r="G68" s="162"/>
      <c r="H68" s="220">
        <f>SUM(H16:H67)</f>
        <v>0</v>
      </c>
      <c r="I68" s="250"/>
      <c r="J68" s="255"/>
      <c r="K68" s="248">
        <f>SUM(K16:K67)</f>
        <v>0</v>
      </c>
      <c r="L68" s="162"/>
      <c r="M68" s="216">
        <f aca="true" t="shared" si="9" ref="M68:X68">SUM(M16:M67)</f>
        <v>0</v>
      </c>
      <c r="N68" s="232"/>
      <c r="O68" s="230"/>
      <c r="P68" s="215">
        <f t="shared" si="9"/>
        <v>0</v>
      </c>
      <c r="Q68" s="216">
        <f t="shared" si="9"/>
        <v>0</v>
      </c>
      <c r="R68" s="216">
        <f t="shared" si="9"/>
        <v>0</v>
      </c>
      <c r="S68" s="216">
        <f t="shared" si="9"/>
        <v>0</v>
      </c>
      <c r="T68" s="216">
        <f t="shared" si="9"/>
        <v>0</v>
      </c>
      <c r="U68" s="216">
        <f t="shared" si="9"/>
        <v>0</v>
      </c>
      <c r="V68" s="220">
        <f t="shared" si="9"/>
        <v>0</v>
      </c>
      <c r="W68" s="227">
        <f t="shared" si="9"/>
        <v>0</v>
      </c>
      <c r="X68" s="224">
        <f t="shared" si="9"/>
        <v>0</v>
      </c>
      <c r="Y68" s="169"/>
      <c r="Z68" s="169"/>
      <c r="AB68"/>
      <c r="AC68"/>
      <c r="AD68"/>
      <c r="AE68"/>
      <c r="AF68"/>
    </row>
    <row r="69" spans="1:32" s="9" customFormat="1" ht="14.25" customHeight="1">
      <c r="A69" s="17"/>
      <c r="B69" s="17"/>
      <c r="C69" s="18"/>
      <c r="D69" s="18"/>
      <c r="E69" s="18"/>
      <c r="F69" s="8"/>
      <c r="G69" s="8"/>
      <c r="H69" s="8"/>
      <c r="I69" s="18"/>
      <c r="J69" s="18"/>
      <c r="K69" s="8"/>
      <c r="L69" s="8"/>
      <c r="M69" s="8"/>
      <c r="N69" s="8"/>
      <c r="O69" s="19"/>
      <c r="P69" s="8"/>
      <c r="Q69" s="17"/>
      <c r="R69" s="17"/>
      <c r="S69" s="17"/>
      <c r="T69" s="17"/>
      <c r="U69" s="17"/>
      <c r="V69" s="17"/>
      <c r="W69" s="228"/>
      <c r="X69" s="17"/>
      <c r="Y69" s="17"/>
      <c r="Z69" s="17"/>
      <c r="AB69"/>
      <c r="AC69"/>
      <c r="AD69"/>
      <c r="AE69"/>
      <c r="AF69"/>
    </row>
    <row r="70" spans="1:32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97"/>
      <c r="P70"/>
      <c r="Q70"/>
      <c r="R70"/>
      <c r="S70"/>
      <c r="T70"/>
      <c r="U70"/>
      <c r="V70"/>
      <c r="W70"/>
      <c r="X70" s="37"/>
      <c r="Y70" s="37"/>
      <c r="Z70" s="37"/>
      <c r="AB70"/>
      <c r="AC70"/>
      <c r="AD70"/>
      <c r="AE70"/>
      <c r="AF70"/>
    </row>
    <row r="71" spans="1:26" ht="15">
      <c r="A71" s="22"/>
      <c r="B71" s="42"/>
      <c r="C71" s="9"/>
      <c r="E71" s="43"/>
      <c r="F71" s="8"/>
      <c r="G71" s="43"/>
      <c r="H71" s="43"/>
      <c r="I71" s="43"/>
      <c r="J71" s="43"/>
      <c r="K71" s="43"/>
      <c r="L71" s="8"/>
      <c r="M71" s="11"/>
      <c r="N71" s="147"/>
      <c r="O71" s="147"/>
      <c r="X71" s="8"/>
      <c r="Y71" s="8"/>
      <c r="Z71" s="8"/>
    </row>
    <row r="72" spans="1:32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97"/>
      <c r="P72"/>
      <c r="Q72"/>
      <c r="R72"/>
      <c r="S72"/>
      <c r="T72"/>
      <c r="U72"/>
      <c r="V72"/>
      <c r="W72"/>
      <c r="X72" s="37"/>
      <c r="Y72" s="37"/>
      <c r="Z72" s="37"/>
      <c r="AB72"/>
      <c r="AC72"/>
      <c r="AD72"/>
      <c r="AE72"/>
      <c r="AF72"/>
    </row>
    <row r="73" spans="6:32" ht="15">
      <c r="F73" s="8"/>
      <c r="G73" s="8"/>
      <c r="K73" s="8"/>
      <c r="L73" s="8"/>
      <c r="O73" s="19"/>
      <c r="AB73"/>
      <c r="AC73"/>
      <c r="AD73"/>
      <c r="AE73"/>
      <c r="AF73"/>
    </row>
    <row r="74" spans="6:32" ht="15">
      <c r="F74" s="8"/>
      <c r="G74" s="8"/>
      <c r="K74" s="8"/>
      <c r="L74" s="8"/>
      <c r="O74" s="19"/>
      <c r="AB74"/>
      <c r="AC74"/>
      <c r="AD74"/>
      <c r="AE74"/>
      <c r="AF74"/>
    </row>
    <row r="75" spans="6:32" ht="15">
      <c r="F75" s="8"/>
      <c r="G75" s="8"/>
      <c r="K75" s="8"/>
      <c r="L75" s="8"/>
      <c r="O75" s="19"/>
      <c r="AB75"/>
      <c r="AC75"/>
      <c r="AD75"/>
      <c r="AE75"/>
      <c r="AF75"/>
    </row>
    <row r="76" spans="6:32" ht="15">
      <c r="F76" s="8"/>
      <c r="G76" s="8"/>
      <c r="K76" s="8"/>
      <c r="L76" s="8"/>
      <c r="O76" s="19"/>
      <c r="AB76"/>
      <c r="AC76"/>
      <c r="AD76"/>
      <c r="AE76"/>
      <c r="AF76"/>
    </row>
    <row r="77" spans="6:32" ht="15">
      <c r="F77" s="8"/>
      <c r="G77" s="8"/>
      <c r="K77" s="8"/>
      <c r="L77" s="8"/>
      <c r="O77" s="19"/>
      <c r="AB77"/>
      <c r="AC77"/>
      <c r="AD77"/>
      <c r="AE77"/>
      <c r="AF77"/>
    </row>
    <row r="78" spans="6:32" ht="15">
      <c r="F78" s="8"/>
      <c r="G78" s="8"/>
      <c r="K78" s="8"/>
      <c r="L78" s="8"/>
      <c r="O78" s="19"/>
      <c r="AB78"/>
      <c r="AC78"/>
      <c r="AD78"/>
      <c r="AE78"/>
      <c r="AF78"/>
    </row>
    <row r="79" spans="6:32" ht="15">
      <c r="F79" s="8"/>
      <c r="G79" s="8"/>
      <c r="K79" s="8"/>
      <c r="L79" s="8"/>
      <c r="O79" s="19"/>
      <c r="AB79"/>
      <c r="AC79"/>
      <c r="AD79"/>
      <c r="AE79"/>
      <c r="AF79"/>
    </row>
    <row r="80" spans="6:32" ht="15">
      <c r="F80" s="8"/>
      <c r="G80" s="8"/>
      <c r="K80" s="8"/>
      <c r="L80" s="8"/>
      <c r="O80" s="19"/>
      <c r="AB80"/>
      <c r="AC80"/>
      <c r="AD80"/>
      <c r="AE80"/>
      <c r="AF80"/>
    </row>
    <row r="81" spans="6:15" ht="12.75">
      <c r="F81" s="8"/>
      <c r="G81" s="8"/>
      <c r="K81" s="8"/>
      <c r="L81" s="8"/>
      <c r="O81" s="19"/>
    </row>
    <row r="82" spans="6:15" ht="12.75">
      <c r="F82" s="8"/>
      <c r="G82" s="8"/>
      <c r="K82" s="8"/>
      <c r="L82" s="8"/>
      <c r="O82" s="19"/>
    </row>
    <row r="83" spans="6:15" ht="12.75">
      <c r="F83" s="8"/>
      <c r="G83" s="8"/>
      <c r="K83" s="8"/>
      <c r="L83" s="8"/>
      <c r="O83" s="19"/>
    </row>
    <row r="84" spans="6:15" ht="12.75">
      <c r="F84" s="8"/>
      <c r="G84" s="8"/>
      <c r="K84" s="8"/>
      <c r="L84" s="8"/>
      <c r="O84" s="19"/>
    </row>
    <row r="85" spans="6:15" ht="12.75">
      <c r="F85" s="8"/>
      <c r="G85" s="8"/>
      <c r="K85" s="8"/>
      <c r="L85" s="8"/>
      <c r="O85" s="19"/>
    </row>
    <row r="86" spans="6:15" ht="12.75">
      <c r="F86" s="8"/>
      <c r="G86" s="8"/>
      <c r="K86" s="8"/>
      <c r="L86" s="8"/>
      <c r="O86" s="19"/>
    </row>
    <row r="87" spans="6:15" ht="12.75">
      <c r="F87" s="8"/>
      <c r="G87" s="8"/>
      <c r="K87" s="8"/>
      <c r="L87" s="8"/>
      <c r="O87" s="19"/>
    </row>
    <row r="88" spans="6:15" ht="12.75">
      <c r="F88" s="8"/>
      <c r="G88" s="8"/>
      <c r="K88" s="8"/>
      <c r="L88" s="8"/>
      <c r="O88" s="19"/>
    </row>
    <row r="89" spans="6:15" ht="12.75">
      <c r="F89" s="8"/>
      <c r="G89" s="8"/>
      <c r="K89" s="8"/>
      <c r="L89" s="8"/>
      <c r="O89" s="19"/>
    </row>
    <row r="90" spans="6:15" ht="12.75">
      <c r="F90" s="8"/>
      <c r="G90" s="8"/>
      <c r="K90" s="8"/>
      <c r="L90" s="8"/>
      <c r="O90" s="19"/>
    </row>
    <row r="91" spans="6:15" ht="12.75">
      <c r="F91" s="8"/>
      <c r="G91" s="8"/>
      <c r="K91" s="8"/>
      <c r="L91" s="8"/>
      <c r="O91" s="19"/>
    </row>
    <row r="92" spans="6:15" ht="12.75">
      <c r="F92" s="8"/>
      <c r="G92" s="8"/>
      <c r="K92" s="8"/>
      <c r="L92" s="8"/>
      <c r="O92" s="19"/>
    </row>
    <row r="93" spans="6:15" ht="12.75">
      <c r="F93" s="8"/>
      <c r="G93" s="8"/>
      <c r="K93" s="8"/>
      <c r="L93" s="8"/>
      <c r="O93" s="19"/>
    </row>
    <row r="94" spans="6:15" ht="12.75">
      <c r="F94" s="8"/>
      <c r="G94" s="8"/>
      <c r="K94" s="8"/>
      <c r="L94" s="8"/>
      <c r="O94" s="19"/>
    </row>
    <row r="95" spans="6:15" ht="12.75">
      <c r="F95" s="8"/>
      <c r="G95" s="8"/>
      <c r="K95" s="8"/>
      <c r="L95" s="8"/>
      <c r="O95" s="19"/>
    </row>
    <row r="96" spans="6:15" ht="12.75">
      <c r="F96" s="8"/>
      <c r="G96" s="8"/>
      <c r="K96" s="8"/>
      <c r="L96" s="8"/>
      <c r="O96" s="19"/>
    </row>
    <row r="97" spans="6:15" ht="12.75">
      <c r="F97" s="8"/>
      <c r="G97" s="8"/>
      <c r="K97" s="8"/>
      <c r="L97" s="8"/>
      <c r="O97" s="19"/>
    </row>
    <row r="98" spans="6:15" ht="12.75">
      <c r="F98" s="8"/>
      <c r="G98" s="8"/>
      <c r="K98" s="8"/>
      <c r="L98" s="8"/>
      <c r="O98" s="19"/>
    </row>
    <row r="99" spans="6:15" ht="12.75">
      <c r="F99" s="8"/>
      <c r="G99" s="8"/>
      <c r="K99" s="8"/>
      <c r="L99" s="8"/>
      <c r="O99" s="19"/>
    </row>
    <row r="100" spans="6:15" ht="12.75">
      <c r="F100" s="8"/>
      <c r="G100" s="8"/>
      <c r="K100" s="8"/>
      <c r="L100" s="8"/>
      <c r="O100" s="19"/>
    </row>
    <row r="101" spans="6:15" ht="12.75">
      <c r="F101" s="8"/>
      <c r="G101" s="8"/>
      <c r="K101" s="8"/>
      <c r="L101" s="8"/>
      <c r="O101" s="19"/>
    </row>
    <row r="102" spans="6:15" ht="12.75">
      <c r="F102" s="8"/>
      <c r="G102" s="8"/>
      <c r="K102" s="8"/>
      <c r="L102" s="8"/>
      <c r="O102" s="19"/>
    </row>
    <row r="103" spans="6:15" ht="12.75">
      <c r="F103" s="8"/>
      <c r="G103" s="8"/>
      <c r="K103" s="8"/>
      <c r="L103" s="8"/>
      <c r="O103" s="19"/>
    </row>
    <row r="104" spans="6:15" ht="12.75">
      <c r="F104" s="8"/>
      <c r="G104" s="8"/>
      <c r="K104" s="8"/>
      <c r="L104" s="8"/>
      <c r="O104" s="19"/>
    </row>
    <row r="105" spans="6:15" ht="12.75">
      <c r="F105" s="8"/>
      <c r="G105" s="8"/>
      <c r="K105" s="8"/>
      <c r="L105" s="8"/>
      <c r="O105" s="19"/>
    </row>
    <row r="106" spans="6:15" ht="12.75">
      <c r="F106" s="8"/>
      <c r="G106" s="8"/>
      <c r="K106" s="8"/>
      <c r="L106" s="8"/>
      <c r="O106" s="19"/>
    </row>
    <row r="107" spans="6:15" ht="12.75">
      <c r="F107" s="8"/>
      <c r="G107" s="8"/>
      <c r="K107" s="8"/>
      <c r="L107" s="8"/>
      <c r="O107" s="19"/>
    </row>
    <row r="108" spans="6:15" ht="12.75">
      <c r="F108" s="8"/>
      <c r="G108" s="8"/>
      <c r="K108" s="8"/>
      <c r="L108" s="8"/>
      <c r="O108" s="19"/>
    </row>
    <row r="109" spans="6:15" ht="12.75">
      <c r="F109" s="8"/>
      <c r="G109" s="8"/>
      <c r="K109" s="8"/>
      <c r="L109" s="8"/>
      <c r="O109" s="19"/>
    </row>
    <row r="110" spans="6:15" ht="12.75">
      <c r="F110" s="8"/>
      <c r="G110" s="8"/>
      <c r="K110" s="8"/>
      <c r="L110" s="8"/>
      <c r="O110" s="19"/>
    </row>
    <row r="111" ht="12.75">
      <c r="O111" s="19"/>
    </row>
    <row r="112" ht="12.75">
      <c r="O112" s="19"/>
    </row>
    <row r="113" ht="12.75">
      <c r="O113" s="19"/>
    </row>
    <row r="114" ht="12.75">
      <c r="O114" s="19"/>
    </row>
    <row r="115" ht="12.75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</sheetData>
  <sheetProtection/>
  <mergeCells count="5">
    <mergeCell ref="P13:V13"/>
    <mergeCell ref="A13:A14"/>
    <mergeCell ref="C13:C14"/>
    <mergeCell ref="E13:H13"/>
    <mergeCell ref="J13:N13"/>
  </mergeCells>
  <printOptions/>
  <pageMargins left="0.77" right="0.7874015748031497" top="0.84" bottom="0.64" header="0.5118110236220472" footer="0.54"/>
  <pageSetup fitToHeight="1" fitToWidth="1" horizontalDpi="600" verticalDpi="600" orientation="landscape" paperSize="9" scale="50" r:id="rId3"/>
  <headerFooter alignWithMargins="0">
    <oddHeader>&amp;LKHiO - Budsjett 2011&amp;CMAL for budsjettering &amp;RVedlegg til budsjettnotat av 01.07.2010</oddHeader>
    <oddFooter>&amp;CSide &amp;P&amp;R&amp;F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MAL_budsj_lønn.xls</dc:title>
  <dc:subject/>
  <dc:creator>Geir A Rogstad</dc:creator>
  <cp:keywords/>
  <dc:description/>
  <cp:lastModifiedBy>Gunn Marit Brattabø</cp:lastModifiedBy>
  <cp:lastPrinted>2012-08-21T11:34:00Z</cp:lastPrinted>
  <dcterms:created xsi:type="dcterms:W3CDTF">1998-10-23T12:46:33Z</dcterms:created>
  <dcterms:modified xsi:type="dcterms:W3CDTF">2013-06-14T13:03:32Z</dcterms:modified>
  <cp:category/>
  <cp:version/>
  <cp:contentType/>
  <cp:contentStatus/>
  <cp:revision>1</cp:revision>
</cp:coreProperties>
</file>